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9384"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3" l="1"/>
  <c r="D9" i="13"/>
  <c r="D15" i="11"/>
  <c r="D7" i="11"/>
  <c r="D15" i="1"/>
  <c r="G15" i="1"/>
  <c r="G15" i="16"/>
  <c r="G7" i="16"/>
  <c r="F10" i="15" l="1"/>
  <c r="E10" i="15"/>
  <c r="F9" i="15"/>
  <c r="E9" i="15"/>
  <c r="F8" i="15"/>
  <c r="E8" i="15"/>
  <c r="F7" i="15"/>
  <c r="E7" i="15"/>
  <c r="F6" i="15"/>
  <c r="E6" i="15"/>
  <c r="F5" i="15"/>
  <c r="E5" i="15"/>
  <c r="F4" i="15"/>
  <c r="E4" i="15"/>
  <c r="D6" i="10"/>
  <c r="D8" i="10" s="1"/>
  <c r="D28" i="10"/>
  <c r="G7" i="11"/>
  <c r="D7" i="1"/>
  <c r="G7" i="1"/>
  <c r="F7" i="19"/>
  <c r="F6" i="19"/>
  <c r="F5" i="19"/>
  <c r="F4" i="19"/>
  <c r="F3" i="19"/>
  <c r="F29" i="13" l="1"/>
  <c r="F28" i="13"/>
  <c r="D12" i="13"/>
  <c r="D7" i="16"/>
  <c r="D36" i="10" l="1"/>
  <c r="G51" i="16"/>
  <c r="G7" i="19"/>
  <c r="F6" i="10"/>
  <c r="J43" i="19"/>
  <c r="F35" i="13"/>
  <c r="G6" i="19"/>
  <c r="G5" i="19"/>
  <c r="G4" i="19"/>
  <c r="G3" i="19"/>
  <c r="F3" i="15"/>
  <c r="E3" i="15"/>
  <c r="D51" i="16"/>
  <c r="G15" i="11"/>
  <c r="D39" i="16"/>
  <c r="D29" i="15"/>
  <c r="D28" i="15"/>
  <c r="D11" i="10"/>
  <c r="E31" i="13"/>
  <c r="C33" i="15" l="1"/>
  <c r="C37" i="15"/>
  <c r="C32" i="15"/>
  <c r="C36" i="15"/>
  <c r="F31" i="13"/>
  <c r="F33" i="13" s="1"/>
  <c r="F37" i="13"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<sst xmlns="http://schemas.openxmlformats.org/spreadsheetml/2006/main" count="312" uniqueCount="210">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</sst>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6"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1"/>
      <color rgb="FF000000"/>
      <name val="Calibri"/>
      <family val="2"/>
    </font>
    <font>
      <b/>
      <sz val="11"/>
      <color rgb="FFFF0000"/>
      <name val="Calibri"/>
      <family val="2"/>
      <scheme val="minor"/>
    </font>
    <font>
      <b/>
      <sz val="11"/>
      <color rgb="FFFF0000"/>
      <name val="Segoe U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3" applyNumberFormat="0" applyFill="0" applyAlignment="0" applyProtection="0"/>
    <xf numFmtId="0" fontId="31" fillId="0" borderId="14" applyNumberFormat="0" applyFill="0" applyAlignment="0" applyProtection="0"/>
    <xf numFmtId="0" fontId="32" fillId="0" borderId="15"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6" applyNumberFormat="0" applyAlignment="0" applyProtection="0"/>
    <xf numFmtId="0" fontId="37" fillId="11" borderId="17" applyNumberFormat="0" applyAlignment="0" applyProtection="0"/>
    <xf numFmtId="0" fontId="38" fillId="11" borderId="16" applyNumberFormat="0" applyAlignment="0" applyProtection="0"/>
    <xf numFmtId="0" fontId="39" fillId="0" borderId="18" applyNumberFormat="0" applyFill="0" applyAlignment="0" applyProtection="0"/>
    <xf numFmtId="0" fontId="13" fillId="12" borderId="19"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0"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8">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4" borderId="5" xfId="16" applyBorder="1" applyAlignment="1">
      <alignment horizontal="left"/>
    </xf>
    <xf numFmtId="0" fontId="1" fillId="4" borderId="5" xfId="7" applyBorder="1"/>
    <xf numFmtId="0" fontId="23" fillId="5" borderId="6" xfId="12" applyFont="1" applyBorder="1"/>
    <xf numFmtId="0" fontId="23" fillId="4" borderId="5" xfId="11" applyFont="1" applyBorder="1"/>
    <xf numFmtId="0" fontId="23" fillId="4" borderId="7" xfId="11" applyFont="1" applyBorder="1"/>
    <xf numFmtId="0" fontId="1" fillId="5" borderId="9" xfId="12" applyBorder="1"/>
    <xf numFmtId="0" fontId="3" fillId="5" borderId="6" xfId="8" applyFont="1" applyBorder="1" applyAlignment="1">
      <alignment horizontal="right"/>
    </xf>
    <xf numFmtId="0" fontId="3" fillId="4" borderId="5" xfId="7" applyFont="1" applyBorder="1"/>
    <xf numFmtId="0" fontId="3" fillId="4" borderId="5" xfId="7" applyFont="1" applyBorder="1" applyAlignment="1">
      <alignment horizontal="right"/>
    </xf>
    <xf numFmtId="0" fontId="3" fillId="4" borderId="5" xfId="7" applyFont="1" applyBorder="1" applyAlignment="1">
      <alignment horizontal="left"/>
    </xf>
    <xf numFmtId="0" fontId="1" fillId="4" borderId="10" xfId="9" applyBorder="1"/>
    <xf numFmtId="0" fontId="1" fillId="5" borderId="9" xfId="8" applyBorder="1"/>
    <xf numFmtId="0" fontId="2" fillId="4" borderId="5" xfId="7" applyFont="1" applyBorder="1"/>
    <xf numFmtId="0" fontId="1" fillId="4" borderId="1" xfId="7" applyBorder="1"/>
    <xf numFmtId="0" fontId="8" fillId="0" borderId="8"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9" xfId="8" applyNumberFormat="1" applyFont="1" applyBorder="1" applyAlignment="1">
      <alignment horizontal="right"/>
    </xf>
    <xf numFmtId="166" fontId="1" fillId="4" borderId="5" xfId="7" applyNumberFormat="1" applyBorder="1"/>
    <xf numFmtId="0" fontId="6" fillId="0" borderId="0" xfId="0" applyFont="1" applyAlignment="1">
      <alignment wrapText="1"/>
    </xf>
    <xf numFmtId="167" fontId="3" fillId="5" borderId="9" xfId="8" applyNumberFormat="1" applyFont="1" applyBorder="1" applyAlignment="1">
      <alignment horizontal="right"/>
    </xf>
    <xf numFmtId="167" fontId="1" fillId="4" borderId="10" xfId="9" applyNumberFormat="1" applyBorder="1"/>
    <xf numFmtId="168" fontId="3" fillId="5" borderId="9" xfId="8" applyNumberFormat="1" applyFont="1" applyBorder="1" applyAlignment="1">
      <alignment horizontal="right"/>
    </xf>
    <xf numFmtId="168" fontId="1" fillId="5" borderId="9" xfId="8" applyNumberFormat="1" applyBorder="1"/>
    <xf numFmtId="168" fontId="1" fillId="4" borderId="5"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42" fillId="0" borderId="0" xfId="0" applyFont="1"/>
    <xf numFmtId="0" fontId="43" fillId="0" borderId="0" xfId="0" applyFont="1"/>
    <xf numFmtId="0" fontId="13" fillId="3" borderId="0" xfId="6" applyFont="1" applyAlignment="1">
      <alignment horizontal="center"/>
    </xf>
    <xf numFmtId="0" fontId="13" fillId="3" borderId="11" xfId="6" applyFont="1" applyBorder="1" applyAlignment="1">
      <alignment horizontal="center"/>
    </xf>
    <xf numFmtId="0" fontId="13" fillId="3" borderId="12" xfId="6" applyFont="1" applyBorder="1" applyAlignment="1">
      <alignment horizontal="center"/>
    </xf>
    <xf numFmtId="0" fontId="13" fillId="3" borderId="12" xfId="6" applyFont="1" applyBorder="1" applyAlignment="1">
      <alignment horizontal="center" vertical="center"/>
    </xf>
    <xf numFmtId="0" fontId="44" fillId="5" borderId="9" xfId="12" applyFont="1" applyBorder="1"/>
    <xf numFmtId="0" fontId="6" fillId="38" borderId="5" xfId="11" applyFont="1" applyFill="1" applyBorder="1"/>
    <xf numFmtId="0" fontId="6" fillId="38" borderId="7" xfId="11" applyFont="1" applyFill="1" applyBorder="1"/>
    <xf numFmtId="0" fontId="23" fillId="38" borderId="5" xfId="11" applyFont="1" applyFill="1" applyBorder="1"/>
    <xf numFmtId="0" fontId="44" fillId="4" borderId="2" xfId="13" applyNumberFormat="1" applyFont="1"/>
    <xf numFmtId="0" fontId="44" fillId="4" borderId="2" xfId="9" applyFont="1"/>
    <xf numFmtId="0" fontId="3" fillId="38" borderId="5" xfId="7" applyFont="1" applyFill="1" applyBorder="1" applyAlignment="1">
      <alignment horizontal="right"/>
    </xf>
    <xf numFmtId="0" fontId="44" fillId="5" borderId="6" xfId="8" applyFont="1" applyBorder="1" applyAlignment="1">
      <alignment horizontal="right"/>
    </xf>
    <xf numFmtId="0" fontId="44" fillId="5" borderId="9" xfId="8" applyFont="1" applyBorder="1"/>
    <xf numFmtId="0" fontId="45" fillId="0" borderId="0" xfId="0" applyFont="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47625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8818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133350</xdr:rowOff>
    </xdr:from>
    <xdr:to>
      <xdr:col>1</xdr:col>
      <xdr:colOff>5221294</xdr:colOff>
      <xdr:row>52</xdr:row>
      <xdr:rowOff>28367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291396</xdr:rowOff>
    </xdr:from>
    <xdr:to>
      <xdr:col>1</xdr:col>
      <xdr:colOff>4958126</xdr:colOff>
      <xdr:row>24</xdr:row>
      <xdr:rowOff>291396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139339</xdr:rowOff>
    </xdr:from>
    <xdr:to>
      <xdr:col>1</xdr:col>
      <xdr:colOff>4958126</xdr:colOff>
      <xdr:row>48</xdr:row>
      <xdr:rowOff>139339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2742</xdr:rowOff>
    </xdr:from>
    <xdr:to>
      <xdr:col>1</xdr:col>
      <xdr:colOff>4961299</xdr:colOff>
      <xdr:row>24</xdr:row>
      <xdr:rowOff>275202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380139</xdr:rowOff>
    </xdr:from>
    <xdr:to>
      <xdr:col>1</xdr:col>
      <xdr:colOff>4915399</xdr:colOff>
      <xdr:row>27</xdr:row>
      <xdr:rowOff>200025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232953</xdr:rowOff>
    </xdr:from>
    <xdr:to>
      <xdr:col>1</xdr:col>
      <xdr:colOff>4915399</xdr:colOff>
      <xdr:row>34</xdr:row>
      <xdr:rowOff>15595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157315</xdr:rowOff>
    </xdr:from>
    <xdr:to>
      <xdr:col>1</xdr:col>
      <xdr:colOff>5050606</xdr:colOff>
      <xdr:row>40</xdr:row>
      <xdr:rowOff>28575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52859</xdr:rowOff>
    </xdr:from>
    <xdr:to>
      <xdr:col>1</xdr:col>
      <xdr:colOff>5022031</xdr:colOff>
      <xdr:row>43</xdr:row>
      <xdr:rowOff>4670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179135</xdr:rowOff>
    </xdr:from>
    <xdr:to>
      <xdr:col>1</xdr:col>
      <xdr:colOff>5031556</xdr:colOff>
      <xdr:row>48</xdr:row>
      <xdr:rowOff>81112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82062</xdr:rowOff>
    </xdr:from>
    <xdr:to>
      <xdr:col>1</xdr:col>
      <xdr:colOff>906051</xdr:colOff>
      <xdr:row>51</xdr:row>
      <xdr:rowOff>36511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82062</xdr:rowOff>
    </xdr:from>
    <xdr:to>
      <xdr:col>1</xdr:col>
      <xdr:colOff>4866912</xdr:colOff>
      <xdr:row>51</xdr:row>
      <xdr:rowOff>36511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47624</xdr:rowOff>
    </xdr:from>
    <xdr:to>
      <xdr:col>7</xdr:col>
      <xdr:colOff>554804</xdr:colOff>
      <xdr:row>12</xdr:row>
      <xdr:rowOff>66674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91664"/>
          <a:ext cx="2331719" cy="11239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180974</xdr:rowOff>
    </xdr:from>
    <xdr:to>
      <xdr:col>1</xdr:col>
      <xdr:colOff>5218938</xdr:colOff>
      <xdr:row>67</xdr:row>
      <xdr:rowOff>95249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833734"/>
          <a:ext cx="5754243" cy="26574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17645</xdr:rowOff>
    </xdr:from>
    <xdr:to>
      <xdr:col>1</xdr:col>
      <xdr:colOff>2477523</xdr:colOff>
      <xdr:row>58</xdr:row>
      <xdr:rowOff>14418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40192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22675</xdr:rowOff>
    </xdr:from>
    <xdr:to>
      <xdr:col>1</xdr:col>
      <xdr:colOff>3276600</xdr:colOff>
      <xdr:row>60</xdr:row>
      <xdr:rowOff>25035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7271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41473</xdr:rowOff>
    </xdr:from>
    <xdr:to>
      <xdr:col>1</xdr:col>
      <xdr:colOff>2412180</xdr:colOff>
      <xdr:row>62</xdr:row>
      <xdr:rowOff>38246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5727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53332</xdr:rowOff>
    </xdr:from>
    <xdr:to>
      <xdr:col>1</xdr:col>
      <xdr:colOff>2669355</xdr:colOff>
      <xdr:row>64</xdr:row>
      <xdr:rowOff>55692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53489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53332</xdr:rowOff>
    </xdr:from>
    <xdr:to>
      <xdr:col>1</xdr:col>
      <xdr:colOff>2943224</xdr:colOff>
      <xdr:row>66</xdr:row>
      <xdr:rowOff>55692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90065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28573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71172"/>
          <a:ext cx="2574329" cy="197972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72624</xdr:rowOff>
    </xdr:from>
    <xdr:to>
      <xdr:col>12</xdr:col>
      <xdr:colOff>49980</xdr:colOff>
      <xdr:row>37</xdr:row>
      <xdr:rowOff>104775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64284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rgbClr val="FF0000"/>
                </a:solidFill>
                <a:effectLst/>
                <a:latin typeface="+mn-lt"/>
                <a:ea typeface="+mn-ea"/>
                <a:cs typeface="+mn-cs"/>
              </a:rPr>
              <a:t>Încercați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utilizând oricare dintre metodele încercate deja. Funcția </a:t>
            </a:r>
            <a:r>
              <a:rPr lang="ro" sz="1100" b="1" i="0" kern="1200" baseline="0">
                <a:solidFill>
                  <a:srgbClr val="FF0000"/>
                </a:solidFill>
                <a:effectLst/>
                <a:latin typeface="+mn-lt"/>
                <a:ea typeface="+mn-ea"/>
                <a:cs typeface="+mn-cs"/>
              </a:rPr>
              <a:t>COUNT</a:t>
            </a:r>
            <a:r>
              <a:rPr lang="ro" sz="1100" b="0" i="0" kern="1200" baseline="0">
                <a:solidFill>
                  <a:srgbClr val="FF0000"/>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solidFill>
                  <a:srgbClr val="FF0000"/>
                </a:solidFill>
              </a:rPr>
              <a:t>Încercați să utilizați</a:t>
            </a:r>
            <a:r>
              <a:rPr lang="ro" sz="1100" baseline="0">
                <a:solidFill>
                  <a:srgbClr val="FF0000"/>
                </a:solidFill>
              </a:rPr>
              <a:t> </a:t>
            </a:r>
            <a:r>
              <a:rPr lang="ro" sz="1100" b="1">
                <a:solidFill>
                  <a:srgbClr val="FF0000"/>
                </a:solidFill>
              </a:rPr>
              <a:t>MEDIAN</a:t>
            </a:r>
            <a:r>
              <a:rPr lang="ro" sz="1100">
                <a:solidFill>
                  <a:srgbClr val="FF0000"/>
                </a:solidFill>
              </a:rPr>
              <a:t> sau </a:t>
            </a:r>
            <a:r>
              <a:rPr lang="ro" sz="1100" b="1">
                <a:solidFill>
                  <a:srgbClr val="FF0000"/>
                </a:solidFill>
              </a:rPr>
              <a:t>MODE</a:t>
            </a:r>
            <a:r>
              <a:rPr lang="ro" sz="1100">
                <a:solidFill>
                  <a:srgbClr val="FF0000"/>
                </a:solidFill>
              </a:rPr>
              <a:t> aici.</a:t>
            </a:r>
            <a:r>
              <a:rPr lang="ro" sz="1100" baseline="0">
                <a:solidFill>
                  <a:srgbClr val="FF0000"/>
                </a:solidFill>
              </a:rPr>
              <a:t> </a:t>
            </a:r>
          </a:p>
          <a:p>
            <a:pPr lvl="0" rtl="0">
              <a:defRPr/>
            </a:pPr>
            <a:endParaRPr lang="en-US" sz="1100" baseline="0">
              <a:solidFill>
                <a:srgbClr val="FF0000"/>
              </a:solidFill>
            </a:endParaRPr>
          </a:p>
          <a:p>
            <a:pPr lvl="0" rtl="0">
              <a:defRPr/>
            </a:pPr>
            <a:r>
              <a:rPr lang="ro" sz="1100" b="1" baseline="0">
                <a:solidFill>
                  <a:srgbClr val="FF0000"/>
                </a:solidFill>
              </a:rPr>
              <a:t>MEDIAN</a:t>
            </a:r>
            <a:r>
              <a:rPr lang="ro" sz="1100" baseline="0">
                <a:solidFill>
                  <a:srgbClr val="FF0000"/>
                </a:solidFill>
              </a:rPr>
              <a:t> vă oferă valoarea din mijlocul setului de date, în timp ce </a:t>
            </a:r>
          </a:p>
          <a:p>
            <a:pPr lvl="0" rtl="0">
              <a:defRPr/>
            </a:pPr>
            <a:r>
              <a:rPr lang="ro" sz="1100" b="1" baseline="0">
                <a:solidFill>
                  <a:srgbClr val="FF0000"/>
                </a:solidFill>
              </a:rPr>
              <a:t>MODE</a:t>
            </a:r>
            <a:r>
              <a:rPr lang="ro" sz="1100" baseline="0">
                <a:solidFill>
                  <a:srgbClr val="FF0000"/>
                </a:solidFill>
              </a:rPr>
              <a:t> oferă valoarea care apare cel mai frecvent.</a:t>
            </a:r>
            <a:endParaRPr lang="en-US" sz="1100">
              <a:solidFill>
                <a:srgbClr val="FF0000"/>
              </a:solidFill>
            </a:endParaRPr>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endPar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808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=IF(</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C</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9="Măr"</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rgbClr val="FF0000"/>
                  </a:solidFill>
                  <a:effectLst/>
                  <a:uLnTx/>
                  <a:uFillTx/>
                  <a:latin typeface="Segoe UI" panose="020B0502040204020203" pitchFamily="34" charset="0"/>
                  <a:ea typeface="Segoe UI" pitchFamily="34" charset="0"/>
                  <a:cs typeface="Segoe UI" panose="020B0502040204020203" pitchFamily="34" charset="0"/>
                </a:rPr>
                <a:t>FALSE</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21</xdr:row>
      <xdr:rowOff>169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20599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rgbClr val="FF0000"/>
                </a:solidFill>
                <a:effectLst/>
                <a:latin typeface="+mn-lt"/>
                <a:ea typeface="+mn-ea"/>
                <a:cs typeface="+mn-cs"/>
              </a:rPr>
              <a:t>TRUE</a:t>
            </a:r>
            <a:r>
              <a:rPr lang="ro" sz="1100" b="0" i="0" kern="1200" baseline="0">
                <a:solidFill>
                  <a:srgbClr val="FF0000"/>
                </a:solidFill>
                <a:effectLst/>
                <a:latin typeface="+mn-lt"/>
                <a:ea typeface="+mn-ea"/>
                <a:cs typeface="+mn-cs"/>
              </a:rPr>
              <a:t> și </a:t>
            </a:r>
            <a:r>
              <a:rPr lang="ro" sz="1100" b="1" i="0" kern="1200" baseline="0">
                <a:solidFill>
                  <a:srgbClr val="FF0000"/>
                </a:solidFill>
                <a:effectLst/>
                <a:latin typeface="+mn-lt"/>
                <a:ea typeface="+mn-ea"/>
                <a:cs typeface="+mn-cs"/>
              </a:rPr>
              <a:t>FALSE</a:t>
            </a:r>
            <a:r>
              <a:rPr lang="ro" sz="1100" b="0" i="0" kern="1200" baseline="0">
                <a:solidFill>
                  <a:srgbClr val="FF0000"/>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rgbClr val="FF0000"/>
                </a:solidFill>
                <a:effectLst/>
                <a:latin typeface="+mn-lt"/>
                <a:ea typeface="+mn-ea"/>
                <a:cs typeface="+mn-cs"/>
              </a:rPr>
              <a:t>Da</a:t>
            </a:r>
            <a:r>
              <a:rPr lang="ro" sz="1100" b="0" i="0" kern="1200" baseline="0">
                <a:solidFill>
                  <a:srgbClr val="FF0000"/>
                </a:solidFill>
                <a:effectLst/>
                <a:latin typeface="+mn-lt"/>
                <a:ea typeface="+mn-ea"/>
                <a:cs typeface="+mn-cs"/>
              </a:rPr>
              <a:t> sau </a:t>
            </a:r>
            <a:r>
              <a:rPr lang="ro" sz="1100" b="1" i="0" kern="1200" baseline="0">
                <a:solidFill>
                  <a:srgbClr val="FF0000"/>
                </a:solidFill>
                <a:effectLst/>
                <a:latin typeface="+mn-lt"/>
                <a:ea typeface="+mn-ea"/>
                <a:cs typeface="+mn-cs"/>
              </a:rPr>
              <a:t>Nu</a:t>
            </a:r>
            <a:r>
              <a:rPr lang="ro" sz="1100" b="0" i="0" kern="1200" baseline="0">
                <a:solidFill>
                  <a:srgbClr val="FF0000"/>
                </a:solidFill>
                <a:effectLst/>
                <a:latin typeface="+mn-lt"/>
                <a:ea typeface="+mn-ea"/>
                <a:cs typeface="+mn-cs"/>
              </a:rPr>
              <a:t> trebuie să fie pus între ghilimele drepte, astfel: </a:t>
            </a:r>
            <a:r>
              <a:rPr lang="ro" sz="1100" b="1" kern="1200">
                <a:solidFill>
                  <a:srgbClr val="FF0000"/>
                </a:solidFill>
                <a:latin typeface="+mn-lt"/>
                <a:ea typeface="+mn-ea"/>
                <a:cs typeface="+mn-cs"/>
              </a:rPr>
              <a:t>=IF(C</a:t>
            </a:r>
            <a:r>
              <a:rPr lang="en-US" sz="1100" b="1" kern="1200">
                <a:solidFill>
                  <a:srgbClr val="FF0000"/>
                </a:solidFill>
                <a:latin typeface="+mn-lt"/>
                <a:ea typeface="+mn-ea"/>
                <a:cs typeface="+mn-cs"/>
              </a:rPr>
              <a:t>9</a:t>
            </a:r>
            <a:r>
              <a:rPr lang="ro" sz="1100" b="1" kern="1200">
                <a:solidFill>
                  <a:srgbClr val="FF0000"/>
                </a:solidFill>
                <a:latin typeface="+mn-lt"/>
                <a:ea typeface="+mn-ea"/>
                <a:cs typeface="+mn-cs"/>
              </a:rPr>
              <a:t>="Măr"</a:t>
            </a:r>
            <a:r>
              <a:rPr lang="en-US" sz="1100" b="1" kern="1200">
                <a:solidFill>
                  <a:srgbClr val="FF0000"/>
                </a:solidFill>
                <a:latin typeface="+mn-lt"/>
                <a:ea typeface="+mn-ea"/>
                <a:cs typeface="+mn-cs"/>
              </a:rPr>
              <a:t>;</a:t>
            </a:r>
            <a:r>
              <a:rPr lang="ro" sz="1100" b="1" kern="1200">
                <a:solidFill>
                  <a:srgbClr val="FF0000"/>
                </a:solidFill>
                <a:latin typeface="+mn-lt"/>
                <a:ea typeface="+mn-ea"/>
                <a:cs typeface="+mn-cs"/>
              </a:rPr>
              <a:t>"Da"</a:t>
            </a:r>
            <a:r>
              <a:rPr lang="en-US" sz="1100" b="1" kern="1200">
                <a:solidFill>
                  <a:srgbClr val="FF0000"/>
                </a:solidFill>
                <a:latin typeface="+mn-lt"/>
                <a:ea typeface="+mn-ea"/>
                <a:cs typeface="+mn-cs"/>
              </a:rPr>
              <a:t>;</a:t>
            </a:r>
            <a:r>
              <a:rPr lang="ro" sz="1100" b="1" kern="1200">
                <a:solidFill>
                  <a:srgbClr val="FF0000"/>
                </a:solidFill>
                <a:latin typeface="+mn-lt"/>
                <a:ea typeface="+mn-ea"/>
                <a:cs typeface="+mn-cs"/>
              </a:rPr>
              <a:t>"Nu")</a:t>
            </a:r>
            <a:endParaRPr lang="en-US" sz="800" b="1">
              <a:solidFill>
                <a:srgbClr val="FF0000"/>
              </a:solidFill>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6866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8337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91680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4417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180424</xdr:rowOff>
    </xdr:from>
    <xdr:to>
      <xdr:col>1</xdr:col>
      <xdr:colOff>2581275</xdr:colOff>
      <xdr:row>58</xdr:row>
      <xdr:rowOff>166123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206564"/>
          <a:ext cx="2887549" cy="35145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7401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2882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3914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opLeftCell="A46" zoomScaleNormal="100" workbookViewId="0">
      <selection activeCell="J43" sqref="J43"/>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8" thickTop="1" thickBot="1" x14ac:dyDescent="0.45">
      <c r="A3" s="17" t="s">
        <v>4</v>
      </c>
      <c r="C3" s="56">
        <v>1</v>
      </c>
      <c r="E3" s="61" t="s">
        <v>31</v>
      </c>
      <c r="F3" s="92">
        <f>C3+C4</f>
        <v>3</v>
      </c>
      <c r="G3" s="62">
        <f>C3+C4</f>
        <v>3</v>
      </c>
    </row>
    <row r="4" spans="1:7" ht="18" thickTop="1" thickBot="1" x14ac:dyDescent="0.45">
      <c r="A4" s="17" t="s">
        <v>5</v>
      </c>
      <c r="C4" s="56">
        <v>2</v>
      </c>
      <c r="E4" s="61" t="s">
        <v>32</v>
      </c>
      <c r="F4" s="92">
        <f>C3-C4</f>
        <v>-1</v>
      </c>
      <c r="G4" s="62">
        <f>C3-C4</f>
        <v>-1</v>
      </c>
    </row>
    <row r="5" spans="1:7" ht="17.399999999999999" thickTop="1" x14ac:dyDescent="0.4">
      <c r="A5" s="17" t="s">
        <v>6</v>
      </c>
      <c r="E5" s="61" t="s">
        <v>33</v>
      </c>
      <c r="F5" s="92">
        <f>C3*C4</f>
        <v>2</v>
      </c>
      <c r="G5" s="62">
        <f>C3*C4</f>
        <v>2</v>
      </c>
    </row>
    <row r="6" spans="1:7" ht="16.8" x14ac:dyDescent="0.4">
      <c r="A6" s="17" t="s">
        <v>7</v>
      </c>
      <c r="E6" s="61" t="s">
        <v>34</v>
      </c>
      <c r="F6" s="92">
        <f>C3/C4</f>
        <v>0.5</v>
      </c>
      <c r="G6" s="62">
        <f>C3/C4</f>
        <v>0.5</v>
      </c>
    </row>
    <row r="7" spans="1:7" ht="15" customHeight="1" x14ac:dyDescent="0.3">
      <c r="A7" s="17" t="s">
        <v>8</v>
      </c>
      <c r="E7" s="61" t="s">
        <v>35</v>
      </c>
      <c r="F7" s="93">
        <f>C3^C4</f>
        <v>1</v>
      </c>
      <c r="G7" s="62">
        <f>C3^C4</f>
        <v>1</v>
      </c>
    </row>
    <row r="8" spans="1:7"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G51" sqref="G51"/>
    </sheetView>
  </sheetViews>
  <sheetFormatPr defaultColWidth="8.88671875" defaultRowHeight="15" customHeight="1" x14ac:dyDescent="0.3"/>
  <cols>
    <col min="1" max="1" width="12.6640625" style="79"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79" t="s">
        <v>39</v>
      </c>
      <c r="B1" s="43"/>
      <c r="C1" s="44"/>
      <c r="D1" s="45"/>
      <c r="E1" s="45"/>
      <c r="F1" s="45"/>
      <c r="G1" s="45"/>
    </row>
    <row r="2" spans="1:13" ht="15" customHeight="1" x14ac:dyDescent="0.3">
      <c r="A2" s="79" t="s">
        <v>40</v>
      </c>
      <c r="C2" s="47" t="s">
        <v>53</v>
      </c>
      <c r="D2" s="48" t="s">
        <v>69</v>
      </c>
      <c r="F2" s="47" t="s">
        <v>71</v>
      </c>
      <c r="G2" s="48" t="s">
        <v>69</v>
      </c>
    </row>
    <row r="3" spans="1:13" ht="15" customHeight="1" x14ac:dyDescent="0.3">
      <c r="A3" s="78" t="s">
        <v>41</v>
      </c>
      <c r="B3" s="49"/>
      <c r="C3" s="64" t="s">
        <v>54</v>
      </c>
      <c r="D3" s="64">
        <v>50</v>
      </c>
      <c r="F3" s="64" t="s">
        <v>72</v>
      </c>
      <c r="G3" s="99">
        <v>50</v>
      </c>
    </row>
    <row r="4" spans="1:13" ht="15" customHeight="1" x14ac:dyDescent="0.3">
      <c r="A4" s="78" t="s">
        <v>196</v>
      </c>
      <c r="C4" s="64" t="s">
        <v>55</v>
      </c>
      <c r="D4" s="64">
        <v>20</v>
      </c>
      <c r="E4" s="50"/>
      <c r="F4" s="64" t="s">
        <v>73</v>
      </c>
      <c r="G4" s="99">
        <v>30</v>
      </c>
    </row>
    <row r="5" spans="1:13" s="50" customFormat="1" ht="15" customHeight="1" x14ac:dyDescent="0.3">
      <c r="A5" s="79" t="s">
        <v>42</v>
      </c>
      <c r="C5" s="64" t="s">
        <v>56</v>
      </c>
      <c r="D5" s="64">
        <v>60</v>
      </c>
      <c r="F5" s="64" t="s">
        <v>74</v>
      </c>
      <c r="G5" s="99">
        <v>10</v>
      </c>
    </row>
    <row r="6" spans="1:13" s="50" customFormat="1" ht="15" customHeight="1" x14ac:dyDescent="0.3">
      <c r="A6" s="79" t="s">
        <v>10</v>
      </c>
      <c r="B6" s="51"/>
      <c r="C6" s="64" t="s">
        <v>57</v>
      </c>
      <c r="D6" s="65">
        <v>40</v>
      </c>
      <c r="F6" s="64" t="s">
        <v>75</v>
      </c>
      <c r="G6" s="100">
        <v>50</v>
      </c>
    </row>
    <row r="7" spans="1:13" s="50" customFormat="1" ht="15" customHeight="1" x14ac:dyDescent="0.3">
      <c r="A7" s="79" t="s">
        <v>43</v>
      </c>
      <c r="C7" s="75" t="s">
        <v>58</v>
      </c>
      <c r="D7" s="66">
        <f>SUM(D3:D6)</f>
        <v>170</v>
      </c>
      <c r="F7" s="75" t="s">
        <v>58</v>
      </c>
      <c r="G7" s="98">
        <f>SUM(G3:G6)</f>
        <v>140</v>
      </c>
      <c r="M7" s="52"/>
    </row>
    <row r="8" spans="1:13" s="50" customFormat="1" ht="15" customHeight="1" x14ac:dyDescent="0.3">
      <c r="A8" s="79" t="s">
        <v>11</v>
      </c>
      <c r="M8" s="52"/>
    </row>
    <row r="9" spans="1:13" s="50" customFormat="1" ht="15" customHeight="1" x14ac:dyDescent="0.3">
      <c r="A9" s="79" t="s">
        <v>44</v>
      </c>
      <c r="C9" s="47" t="s">
        <v>59</v>
      </c>
      <c r="D9" s="48" t="s">
        <v>69</v>
      </c>
      <c r="F9" s="47" t="s">
        <v>59</v>
      </c>
      <c r="G9" s="48" t="s">
        <v>69</v>
      </c>
      <c r="M9" s="52"/>
    </row>
    <row r="10" spans="1:13" s="50" customFormat="1" ht="15" customHeight="1" x14ac:dyDescent="0.3">
      <c r="A10" s="82" t="s">
        <v>197</v>
      </c>
      <c r="C10" s="64" t="s">
        <v>60</v>
      </c>
      <c r="D10" s="101">
        <v>50</v>
      </c>
      <c r="F10" s="64" t="s">
        <v>60</v>
      </c>
      <c r="G10" s="101">
        <v>50</v>
      </c>
      <c r="M10" s="52"/>
    </row>
    <row r="11" spans="1:13" s="50" customFormat="1" ht="15" customHeight="1" x14ac:dyDescent="0.3">
      <c r="A11" s="78" t="s">
        <v>45</v>
      </c>
      <c r="C11" s="64" t="s">
        <v>61</v>
      </c>
      <c r="D11" s="101">
        <v>100</v>
      </c>
      <c r="F11" s="64" t="s">
        <v>61</v>
      </c>
      <c r="G11" s="101">
        <v>100</v>
      </c>
      <c r="M11" s="52"/>
    </row>
    <row r="12" spans="1:13" s="50" customFormat="1" ht="15" customHeight="1" x14ac:dyDescent="0.3">
      <c r="A12" s="79" t="s">
        <v>46</v>
      </c>
      <c r="C12" s="64" t="s">
        <v>62</v>
      </c>
      <c r="D12" s="101">
        <v>40</v>
      </c>
      <c r="F12" s="64" t="s">
        <v>62</v>
      </c>
      <c r="G12" s="101">
        <v>40</v>
      </c>
      <c r="M12" s="52"/>
    </row>
    <row r="13" spans="1:13" s="50" customFormat="1" ht="15" customHeight="1" x14ac:dyDescent="0.3">
      <c r="A13" s="79" t="s">
        <v>47</v>
      </c>
      <c r="C13" s="64" t="s">
        <v>63</v>
      </c>
      <c r="D13" s="101">
        <v>50</v>
      </c>
      <c r="F13" s="64" t="s">
        <v>63</v>
      </c>
      <c r="G13" s="101">
        <v>50</v>
      </c>
      <c r="M13" s="52"/>
    </row>
    <row r="14" spans="1:13" s="50" customFormat="1" ht="15" customHeight="1" thickBot="1" x14ac:dyDescent="0.35">
      <c r="A14" s="77" t="s">
        <v>48</v>
      </c>
      <c r="C14" s="64" t="s">
        <v>64</v>
      </c>
      <c r="D14" s="101">
        <v>20</v>
      </c>
      <c r="F14" s="64" t="s">
        <v>64</v>
      </c>
      <c r="G14" s="101">
        <v>20</v>
      </c>
      <c r="M14" s="52"/>
    </row>
    <row r="15" spans="1:13" s="50" customFormat="1" ht="15" customHeight="1" thickTop="1" thickBot="1" x14ac:dyDescent="0.35">
      <c r="A15" s="79" t="s">
        <v>23</v>
      </c>
      <c r="C15" s="75" t="s">
        <v>58</v>
      </c>
      <c r="D15" s="63"/>
      <c r="F15" s="75" t="s">
        <v>76</v>
      </c>
      <c r="G15" s="102">
        <f>COUNTA(G10:G14)</f>
        <v>5</v>
      </c>
      <c r="M15" s="52"/>
    </row>
    <row r="16" spans="1:13" s="50" customFormat="1" ht="15" customHeight="1" thickTop="1" x14ac:dyDescent="0.3">
      <c r="A16" s="79" t="s">
        <v>49</v>
      </c>
      <c r="M16" s="52"/>
    </row>
    <row r="17" spans="1:13" s="50" customFormat="1" ht="15" customHeight="1" x14ac:dyDescent="0.3">
      <c r="A17" s="79" t="s">
        <v>50</v>
      </c>
      <c r="M17" s="52"/>
    </row>
    <row r="18" spans="1:13" s="50" customFormat="1" ht="15" customHeight="1" x14ac:dyDescent="0.3">
      <c r="A18" s="79" t="s">
        <v>51</v>
      </c>
      <c r="M18" s="52"/>
    </row>
    <row r="19" spans="1:13" s="50" customFormat="1" ht="15" customHeight="1" x14ac:dyDescent="0.3">
      <c r="A19" s="79" t="s">
        <v>28</v>
      </c>
      <c r="C19" s="52"/>
      <c r="M19" s="52"/>
    </row>
    <row r="20" spans="1:13" s="50" customFormat="1" ht="15" customHeight="1" x14ac:dyDescent="0.3">
      <c r="A20" s="79" t="s">
        <v>52</v>
      </c>
      <c r="M20" s="52"/>
    </row>
    <row r="21" spans="1:13" s="50" customFormat="1" ht="15" customHeight="1" x14ac:dyDescent="0.3">
      <c r="A21" s="79" t="s">
        <v>11</v>
      </c>
      <c r="M21" s="52"/>
    </row>
    <row r="22" spans="1:13" s="50" customFormat="1" ht="15" customHeight="1" x14ac:dyDescent="0.3">
      <c r="A22" s="79"/>
      <c r="M22" s="52"/>
    </row>
    <row r="23" spans="1:13" s="50" customFormat="1" ht="15" customHeight="1" x14ac:dyDescent="0.3">
      <c r="A23" s="79"/>
    </row>
    <row r="26" spans="1:13" ht="15" customHeight="1" x14ac:dyDescent="0.3">
      <c r="H26" s="52"/>
    </row>
    <row r="34" spans="3:7" ht="15" customHeight="1" x14ac:dyDescent="0.3">
      <c r="C34" s="47" t="s">
        <v>53</v>
      </c>
      <c r="D34" s="48" t="s">
        <v>69</v>
      </c>
    </row>
    <row r="35" spans="3:7" ht="15" customHeight="1" x14ac:dyDescent="0.3">
      <c r="C35" s="64" t="s">
        <v>54</v>
      </c>
      <c r="D35" s="64">
        <v>50</v>
      </c>
      <c r="E35" s="50"/>
    </row>
    <row r="36" spans="3:7" ht="15" customHeight="1" x14ac:dyDescent="0.3">
      <c r="C36" s="64" t="s">
        <v>55</v>
      </c>
      <c r="D36" s="64">
        <v>20</v>
      </c>
      <c r="E36" s="50"/>
    </row>
    <row r="37" spans="3:7" ht="15" customHeight="1" x14ac:dyDescent="0.3">
      <c r="C37" s="64" t="s">
        <v>56</v>
      </c>
      <c r="D37" s="64">
        <v>60</v>
      </c>
      <c r="E37" s="50"/>
    </row>
    <row r="38" spans="3:7" ht="15" customHeight="1" x14ac:dyDescent="0.3">
      <c r="C38" s="64" t="s">
        <v>57</v>
      </c>
      <c r="D38" s="64">
        <v>40</v>
      </c>
      <c r="E38" s="50"/>
    </row>
    <row r="39" spans="3:7" ht="15" customHeight="1" x14ac:dyDescent="0.3">
      <c r="C39" s="75" t="s">
        <v>58</v>
      </c>
      <c r="D39" s="63">
        <f>SUM(D35:D38)</f>
        <v>170</v>
      </c>
      <c r="E39" s="50"/>
      <c r="F39" s="50"/>
      <c r="G39" s="50"/>
    </row>
    <row r="44" spans="3:7" ht="15" customHeight="1" x14ac:dyDescent="0.3">
      <c r="C44" s="47" t="s">
        <v>59</v>
      </c>
      <c r="D44" s="48" t="s">
        <v>69</v>
      </c>
      <c r="E44" s="50"/>
    </row>
    <row r="45" spans="3:7" ht="15" customHeight="1" x14ac:dyDescent="0.3">
      <c r="C45" s="64" t="s">
        <v>65</v>
      </c>
      <c r="D45" s="64">
        <v>20</v>
      </c>
      <c r="E45" s="50"/>
    </row>
    <row r="46" spans="3:7" ht="15" customHeight="1" x14ac:dyDescent="0.3">
      <c r="C46" s="64" t="s">
        <v>66</v>
      </c>
      <c r="D46" s="64">
        <v>10</v>
      </c>
      <c r="E46" s="50"/>
    </row>
    <row r="47" spans="3:7" ht="15" customHeight="1" x14ac:dyDescent="0.3">
      <c r="C47" s="64" t="s">
        <v>67</v>
      </c>
      <c r="D47" s="64">
        <v>10</v>
      </c>
      <c r="E47" s="50"/>
    </row>
    <row r="48" spans="3:7" ht="15" customHeight="1" x14ac:dyDescent="0.3">
      <c r="C48" s="64" t="s">
        <v>68</v>
      </c>
      <c r="D48" s="64">
        <v>40</v>
      </c>
      <c r="E48" s="50"/>
    </row>
    <row r="50" spans="4:7" ht="15" customHeight="1" x14ac:dyDescent="0.3">
      <c r="D50" s="48" t="s">
        <v>70</v>
      </c>
      <c r="F50" s="48" t="s">
        <v>77</v>
      </c>
      <c r="G50" s="48" t="s">
        <v>78</v>
      </c>
    </row>
    <row r="51" spans="4:7" ht="15" customHeight="1" x14ac:dyDescent="0.3">
      <c r="D51" s="53">
        <f>SUM(D45:D48,100)</f>
        <v>180</v>
      </c>
      <c r="F51" s="76">
        <v>100</v>
      </c>
      <c r="G51" s="76">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J11" sqref="J11"/>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4"/>
      <c r="E1" s="54"/>
      <c r="F1" s="54"/>
      <c r="G1" s="54"/>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0" t="s">
        <v>54</v>
      </c>
      <c r="D3" s="69">
        <v>50</v>
      </c>
      <c r="E3" s="27"/>
      <c r="F3" s="70" t="s">
        <v>72</v>
      </c>
      <c r="G3" s="69">
        <v>50</v>
      </c>
      <c r="H3" s="25"/>
      <c r="I3" s="25"/>
      <c r="J3" s="5"/>
    </row>
    <row r="4" spans="1:10" ht="15" customHeight="1" x14ac:dyDescent="0.3">
      <c r="A4" s="17" t="s">
        <v>82</v>
      </c>
      <c r="B4" s="25"/>
      <c r="C4" s="70" t="s">
        <v>55</v>
      </c>
      <c r="D4" s="69">
        <v>20</v>
      </c>
      <c r="E4" s="27"/>
      <c r="F4" s="70" t="s">
        <v>73</v>
      </c>
      <c r="G4" s="69">
        <v>30</v>
      </c>
      <c r="H4" s="25"/>
      <c r="I4" s="25"/>
      <c r="J4" s="5"/>
    </row>
    <row r="5" spans="1:10" s="4" customFormat="1" ht="15" customHeight="1" x14ac:dyDescent="0.3">
      <c r="A5" s="17" t="s">
        <v>83</v>
      </c>
      <c r="B5" s="26"/>
      <c r="C5" s="70" t="s">
        <v>56</v>
      </c>
      <c r="D5" s="69">
        <v>60</v>
      </c>
      <c r="E5" s="27"/>
      <c r="F5" s="70" t="s">
        <v>74</v>
      </c>
      <c r="G5" s="69">
        <v>10</v>
      </c>
      <c r="H5" s="26"/>
      <c r="I5" s="26"/>
      <c r="J5" s="5"/>
    </row>
    <row r="6" spans="1:10" s="4" customFormat="1" ht="15" customHeight="1" x14ac:dyDescent="0.3">
      <c r="A6" s="17" t="s">
        <v>84</v>
      </c>
      <c r="B6" s="26"/>
      <c r="C6" s="70" t="s">
        <v>57</v>
      </c>
      <c r="D6" s="69">
        <v>40</v>
      </c>
      <c r="E6" s="27"/>
      <c r="F6" s="70" t="s">
        <v>75</v>
      </c>
      <c r="G6" s="69">
        <v>50</v>
      </c>
      <c r="H6" s="26"/>
      <c r="I6" s="26"/>
      <c r="J6" s="5"/>
    </row>
    <row r="7" spans="1:10" s="4" customFormat="1" ht="15" customHeight="1" x14ac:dyDescent="0.4">
      <c r="A7" s="17" t="s">
        <v>85</v>
      </c>
      <c r="B7" s="26"/>
      <c r="C7" s="9" t="s">
        <v>93</v>
      </c>
      <c r="D7" s="67">
        <f>AVERAGE(D3:D6)</f>
        <v>42.5</v>
      </c>
      <c r="E7" s="27"/>
      <c r="F7" s="9" t="s">
        <v>93</v>
      </c>
      <c r="G7" s="92">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0" t="s">
        <v>60</v>
      </c>
      <c r="D10" s="104">
        <v>50</v>
      </c>
      <c r="E10" s="27"/>
      <c r="F10" s="70" t="s">
        <v>60</v>
      </c>
      <c r="G10" s="104">
        <v>50</v>
      </c>
      <c r="H10" s="26"/>
      <c r="I10" s="26"/>
      <c r="J10" s="5"/>
    </row>
    <row r="11" spans="1:10" s="4" customFormat="1" ht="15" customHeight="1" x14ac:dyDescent="0.3">
      <c r="A11" s="17" t="s">
        <v>89</v>
      </c>
      <c r="B11" s="26"/>
      <c r="C11" s="70" t="s">
        <v>61</v>
      </c>
      <c r="D11" s="104">
        <v>100</v>
      </c>
      <c r="E11" s="27"/>
      <c r="F11" s="70" t="s">
        <v>61</v>
      </c>
      <c r="G11" s="104">
        <v>100</v>
      </c>
      <c r="H11" s="26"/>
      <c r="I11" s="26"/>
      <c r="J11" s="5"/>
    </row>
    <row r="12" spans="1:10" s="4" customFormat="1" ht="15" customHeight="1" x14ac:dyDescent="0.3">
      <c r="A12" s="17" t="s">
        <v>90</v>
      </c>
      <c r="B12" s="26"/>
      <c r="C12" s="70" t="s">
        <v>62</v>
      </c>
      <c r="D12" s="104">
        <v>40</v>
      </c>
      <c r="E12" s="27"/>
      <c r="F12" s="70" t="s">
        <v>62</v>
      </c>
      <c r="G12" s="104">
        <v>40</v>
      </c>
      <c r="H12" s="26"/>
      <c r="I12" s="26"/>
      <c r="J12" s="5"/>
    </row>
    <row r="13" spans="1:10" s="4" customFormat="1" ht="15" customHeight="1" x14ac:dyDescent="0.3">
      <c r="A13" s="17" t="s">
        <v>91</v>
      </c>
      <c r="B13" s="26"/>
      <c r="C13" s="70" t="s">
        <v>63</v>
      </c>
      <c r="D13" s="104">
        <v>50</v>
      </c>
      <c r="E13" s="27"/>
      <c r="F13" s="70" t="s">
        <v>63</v>
      </c>
      <c r="G13" s="104">
        <v>50</v>
      </c>
      <c r="H13" s="26"/>
      <c r="I13" s="26"/>
      <c r="J13" s="5"/>
    </row>
    <row r="14" spans="1:10" s="4" customFormat="1" ht="15" customHeight="1" thickBot="1" x14ac:dyDescent="0.35">
      <c r="A14" s="17" t="s">
        <v>92</v>
      </c>
      <c r="B14" s="26"/>
      <c r="C14" s="70" t="s">
        <v>64</v>
      </c>
      <c r="D14" s="104">
        <v>20</v>
      </c>
      <c r="E14" s="27"/>
      <c r="F14" s="70" t="s">
        <v>64</v>
      </c>
      <c r="G14" s="104">
        <v>20</v>
      </c>
      <c r="H14" s="26"/>
      <c r="I14" s="26"/>
      <c r="J14" s="26"/>
    </row>
    <row r="15" spans="1:10" s="4" customFormat="1" ht="15" customHeight="1" thickTop="1" thickBot="1" x14ac:dyDescent="0.35">
      <c r="A15" s="17"/>
      <c r="B15" s="26"/>
      <c r="C15" s="9" t="s">
        <v>93</v>
      </c>
      <c r="D15" s="67">
        <f>AVERAGE(D10:D14)</f>
        <v>52</v>
      </c>
      <c r="E15" s="27"/>
      <c r="F15" s="26"/>
      <c r="G15" s="103">
        <f>MODE(G10:G14)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I13" sqref="I13"/>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4"/>
      <c r="E1" s="54"/>
      <c r="F1" s="54"/>
      <c r="G1" s="54"/>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68" t="s">
        <v>54</v>
      </c>
      <c r="D3" s="69">
        <v>50</v>
      </c>
      <c r="E3" s="27"/>
      <c r="F3" s="70" t="s">
        <v>72</v>
      </c>
      <c r="G3" s="69">
        <v>50</v>
      </c>
      <c r="H3" s="5"/>
    </row>
    <row r="4" spans="1:8" ht="15" customHeight="1" x14ac:dyDescent="0.3">
      <c r="A4" s="57" t="s">
        <v>97</v>
      </c>
      <c r="B4" s="25"/>
      <c r="C4" s="68" t="s">
        <v>55</v>
      </c>
      <c r="D4" s="69">
        <v>20</v>
      </c>
      <c r="E4" s="27"/>
      <c r="F4" s="70" t="s">
        <v>73</v>
      </c>
      <c r="G4" s="69">
        <v>30</v>
      </c>
      <c r="H4" s="5"/>
    </row>
    <row r="5" spans="1:8" s="4" customFormat="1" ht="15" customHeight="1" x14ac:dyDescent="0.3">
      <c r="A5" s="57" t="s">
        <v>198</v>
      </c>
      <c r="B5" s="26"/>
      <c r="C5" s="68" t="s">
        <v>56</v>
      </c>
      <c r="D5" s="69">
        <v>60</v>
      </c>
      <c r="E5" s="27"/>
      <c r="F5" s="70" t="s">
        <v>74</v>
      </c>
      <c r="G5" s="69">
        <v>10</v>
      </c>
      <c r="H5" s="5"/>
    </row>
    <row r="6" spans="1:8" s="4" customFormat="1" ht="15" customHeight="1" x14ac:dyDescent="0.3">
      <c r="A6" s="57" t="s">
        <v>98</v>
      </c>
      <c r="B6" s="26"/>
      <c r="C6" s="68" t="s">
        <v>57</v>
      </c>
      <c r="D6" s="69">
        <v>40</v>
      </c>
      <c r="E6" s="27"/>
      <c r="F6" s="70" t="s">
        <v>75</v>
      </c>
      <c r="G6" s="69">
        <v>50</v>
      </c>
      <c r="H6" s="5"/>
    </row>
    <row r="7" spans="1:8" s="4" customFormat="1" ht="15" customHeight="1" x14ac:dyDescent="0.4">
      <c r="A7" s="58" t="s">
        <v>99</v>
      </c>
      <c r="B7" s="26"/>
      <c r="C7" s="9" t="s">
        <v>102</v>
      </c>
      <c r="D7" s="105">
        <f>MIN(D3:D6)</f>
        <v>20</v>
      </c>
      <c r="E7" s="27"/>
      <c r="F7" s="9" t="s">
        <v>104</v>
      </c>
      <c r="G7" s="92">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68" t="s">
        <v>60</v>
      </c>
      <c r="D10" s="104">
        <v>50</v>
      </c>
      <c r="E10" s="27"/>
      <c r="F10" s="70" t="s">
        <v>60</v>
      </c>
      <c r="G10" s="69">
        <v>50</v>
      </c>
      <c r="H10" s="5"/>
    </row>
    <row r="11" spans="1:8" s="4" customFormat="1" ht="15" customHeight="1" x14ac:dyDescent="0.3">
      <c r="A11" s="58" t="s">
        <v>199</v>
      </c>
      <c r="B11" s="26"/>
      <c r="C11" s="68" t="s">
        <v>61</v>
      </c>
      <c r="D11" s="104">
        <v>100</v>
      </c>
      <c r="E11" s="27"/>
      <c r="F11" s="70" t="s">
        <v>61</v>
      </c>
      <c r="G11" s="69">
        <v>100</v>
      </c>
      <c r="H11" s="5"/>
    </row>
    <row r="12" spans="1:8" s="4" customFormat="1" ht="15" customHeight="1" x14ac:dyDescent="0.3">
      <c r="A12" s="13"/>
      <c r="B12" s="26"/>
      <c r="C12" s="68" t="s">
        <v>62</v>
      </c>
      <c r="D12" s="104">
        <v>40</v>
      </c>
      <c r="E12" s="27"/>
      <c r="F12" s="70" t="s">
        <v>62</v>
      </c>
      <c r="G12" s="69">
        <v>40</v>
      </c>
      <c r="H12" s="5"/>
    </row>
    <row r="13" spans="1:8" s="4" customFormat="1" ht="15" customHeight="1" x14ac:dyDescent="0.3">
      <c r="A13" s="13"/>
      <c r="B13" s="26"/>
      <c r="C13" s="68" t="s">
        <v>63</v>
      </c>
      <c r="D13" s="104">
        <v>50</v>
      </c>
      <c r="E13" s="27"/>
      <c r="F13" s="70" t="s">
        <v>63</v>
      </c>
      <c r="G13" s="69">
        <v>50</v>
      </c>
      <c r="H13" s="5"/>
    </row>
    <row r="14" spans="1:8" s="4" customFormat="1" ht="15" customHeight="1" x14ac:dyDescent="0.3">
      <c r="A14" s="13"/>
      <c r="B14" s="26"/>
      <c r="C14" s="68" t="s">
        <v>64</v>
      </c>
      <c r="D14" s="104">
        <v>20</v>
      </c>
      <c r="E14" s="27"/>
      <c r="F14" s="70" t="s">
        <v>64</v>
      </c>
      <c r="G14" s="69">
        <v>20</v>
      </c>
      <c r="H14" s="26"/>
    </row>
    <row r="15" spans="1:8" s="4" customFormat="1" ht="15" customHeight="1" x14ac:dyDescent="0.3">
      <c r="A15" s="14"/>
      <c r="B15" s="26"/>
      <c r="C15" s="9" t="s">
        <v>103</v>
      </c>
      <c r="D15" s="67">
        <f>MAX(D10:D14)</f>
        <v>100</v>
      </c>
      <c r="E15" s="27"/>
      <c r="F15" s="9"/>
      <c r="G15" s="67">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D11" sqref="D11"/>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5"/>
    </row>
    <row r="4" spans="1:6" ht="15" customHeight="1" x14ac:dyDescent="0.3">
      <c r="A4" s="19" t="s">
        <v>201</v>
      </c>
    </row>
    <row r="5" spans="1:6" x14ac:dyDescent="0.3">
      <c r="A5" s="17" t="s">
        <v>108</v>
      </c>
      <c r="C5" s="94" t="s">
        <v>105</v>
      </c>
      <c r="D5" s="94"/>
    </row>
    <row r="6" spans="1:6" ht="16.5" customHeight="1" x14ac:dyDescent="0.4">
      <c r="A6" s="17" t="s">
        <v>109</v>
      </c>
      <c r="C6" s="62" t="s">
        <v>118</v>
      </c>
      <c r="D6" s="83">
        <f ca="1">TODAY()</f>
        <v>43966</v>
      </c>
      <c r="F6" s="59" t="str">
        <f ca="1">IF(D6=TODAY(),"You got it!","")</f>
        <v>You got it!</v>
      </c>
    </row>
    <row r="7" spans="1:6" ht="16.5" customHeight="1" thickBot="1" x14ac:dyDescent="0.35">
      <c r="A7" s="19" t="s">
        <v>110</v>
      </c>
      <c r="C7" s="62" t="s">
        <v>119</v>
      </c>
      <c r="D7" s="83">
        <v>37842</v>
      </c>
    </row>
    <row r="8" spans="1:6" ht="16.5" customHeight="1" thickTop="1" thickBot="1" x14ac:dyDescent="0.35">
      <c r="A8" s="17" t="s">
        <v>111</v>
      </c>
      <c r="C8" s="62" t="s">
        <v>120</v>
      </c>
      <c r="D8" s="71">
        <f ca="1">D7-D6</f>
        <v>-6124</v>
      </c>
    </row>
    <row r="9" spans="1:6" ht="15" thickTop="1" x14ac:dyDescent="0.3">
      <c r="A9" s="17" t="s">
        <v>112</v>
      </c>
    </row>
    <row r="10" spans="1:6" ht="15" customHeight="1" thickBot="1" x14ac:dyDescent="0.35">
      <c r="A10" s="19" t="s">
        <v>113</v>
      </c>
      <c r="C10" s="62" t="s">
        <v>121</v>
      </c>
      <c r="D10" s="72"/>
    </row>
    <row r="11" spans="1:6" ht="15" customHeight="1" thickTop="1" thickBot="1" x14ac:dyDescent="0.35">
      <c r="A11" s="19" t="s">
        <v>114</v>
      </c>
      <c r="C11" s="62" t="s">
        <v>122</v>
      </c>
      <c r="D11" s="84">
        <f ca="1">D6+D10</f>
        <v>43966</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5"/>
    </row>
    <row r="27" spans="1:4" x14ac:dyDescent="0.3">
      <c r="C27" s="94" t="s">
        <v>111</v>
      </c>
      <c r="D27" s="94"/>
    </row>
    <row r="28" spans="1:4" x14ac:dyDescent="0.3">
      <c r="C28" s="62" t="s">
        <v>123</v>
      </c>
      <c r="D28" s="85">
        <f ca="1">NOW()</f>
        <v>43966.580879050925</v>
      </c>
    </row>
    <row r="31" spans="1:4" x14ac:dyDescent="0.3">
      <c r="C31" s="94" t="s">
        <v>124</v>
      </c>
      <c r="D31" s="94"/>
    </row>
    <row r="32" spans="1:4" x14ac:dyDescent="0.3">
      <c r="C32" s="62" t="s">
        <v>125</v>
      </c>
      <c r="D32" s="86">
        <v>0.33333333333333331</v>
      </c>
    </row>
    <row r="33" spans="3:4" x14ac:dyDescent="0.3">
      <c r="C33" s="62" t="s">
        <v>126</v>
      </c>
      <c r="D33" s="86">
        <v>0.5</v>
      </c>
    </row>
    <row r="34" spans="3:4" x14ac:dyDescent="0.3">
      <c r="C34" s="62" t="s">
        <v>127</v>
      </c>
      <c r="D34" s="86">
        <v>0.54166666666666663</v>
      </c>
    </row>
    <row r="35" spans="3:4" ht="15" thickBot="1" x14ac:dyDescent="0.35">
      <c r="C35" s="62" t="s">
        <v>128</v>
      </c>
      <c r="D35" s="86">
        <v>0.70833333333333337</v>
      </c>
    </row>
    <row r="36" spans="3:4" ht="15.6" thickTop="1" thickBot="1" x14ac:dyDescent="0.35">
      <c r="C36" s="62" t="s">
        <v>129</v>
      </c>
      <c r="D36" s="71">
        <f>((D35-D32)-(D34-D33))*24</f>
        <v>8.0000000000000018</v>
      </c>
    </row>
    <row r="37" spans="3:4" ht="15" thickTop="1" x14ac:dyDescent="0.3"/>
    <row r="45" spans="3:4" x14ac:dyDescent="0.3">
      <c r="C45" s="95" t="s">
        <v>130</v>
      </c>
      <c r="D45" s="95"/>
    </row>
    <row r="46" spans="3:4" x14ac:dyDescent="0.3">
      <c r="C46" s="73" t="s">
        <v>131</v>
      </c>
      <c r="D46" s="81">
        <v>43005</v>
      </c>
    </row>
    <row r="47" spans="3:4" x14ac:dyDescent="0.3">
      <c r="C47" s="73" t="s">
        <v>132</v>
      </c>
      <c r="D47" s="87">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zoomScaleNormal="100" workbookViewId="0">
      <selection activeCell="F13" sqref="F13"/>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5"/>
      <c r="E1" s="55"/>
      <c r="F1" s="55"/>
    </row>
    <row r="2" spans="1:6" x14ac:dyDescent="0.3">
      <c r="A2" s="17" t="s">
        <v>134</v>
      </c>
      <c r="C2" s="6" t="s">
        <v>143</v>
      </c>
      <c r="D2" s="6" t="s">
        <v>155</v>
      </c>
      <c r="E2" s="6" t="s">
        <v>164</v>
      </c>
      <c r="F2" s="6" t="s">
        <v>165</v>
      </c>
    </row>
    <row r="3" spans="1:6" x14ac:dyDescent="0.3">
      <c r="A3" s="17" t="s">
        <v>135</v>
      </c>
      <c r="C3" s="62" t="s">
        <v>144</v>
      </c>
      <c r="D3" s="62" t="s">
        <v>156</v>
      </c>
      <c r="E3" s="72" t="str">
        <f>D3&amp;", "&amp;C3</f>
        <v>Dobre, Alexandra</v>
      </c>
      <c r="F3" s="30" t="str">
        <f t="shared" ref="F3:F10" si="0">C3&amp;" "&amp;D3</f>
        <v>Alexandra Dobre</v>
      </c>
    </row>
    <row r="4" spans="1:6" x14ac:dyDescent="0.3">
      <c r="A4" s="17" t="s">
        <v>136</v>
      </c>
      <c r="C4" s="62" t="s">
        <v>145</v>
      </c>
      <c r="D4" s="62" t="s">
        <v>157</v>
      </c>
      <c r="E4" s="106" t="str">
        <f>+D4&amp;", "&amp;C4</f>
        <v>Costache, Andrei</v>
      </c>
      <c r="F4" s="30" t="str">
        <f t="shared" si="0"/>
        <v>Andrei Costache</v>
      </c>
    </row>
    <row r="5" spans="1:6" x14ac:dyDescent="0.3">
      <c r="A5" s="17" t="s">
        <v>137</v>
      </c>
      <c r="C5" s="62" t="s">
        <v>146</v>
      </c>
      <c r="D5" s="62" t="s">
        <v>158</v>
      </c>
      <c r="E5" s="72" t="str">
        <f t="shared" ref="E5:E10" si="1">D5&amp;", "&amp;C5</f>
        <v>Antonescu, Emil</v>
      </c>
      <c r="F5" s="30" t="str">
        <f t="shared" si="0"/>
        <v>Emil Antonescu</v>
      </c>
    </row>
    <row r="6" spans="1:6" x14ac:dyDescent="0.3">
      <c r="A6" s="17" t="s">
        <v>10</v>
      </c>
      <c r="C6" s="62" t="s">
        <v>147</v>
      </c>
      <c r="D6" s="62" t="s">
        <v>159</v>
      </c>
      <c r="E6" s="72" t="str">
        <f t="shared" si="1"/>
        <v>Florea, Magda</v>
      </c>
      <c r="F6" s="30" t="str">
        <f t="shared" si="0"/>
        <v>Magda Florea</v>
      </c>
    </row>
    <row r="7" spans="1:6" x14ac:dyDescent="0.3">
      <c r="A7" s="17" t="s">
        <v>22</v>
      </c>
      <c r="C7" s="62" t="s">
        <v>148</v>
      </c>
      <c r="D7" s="62" t="s">
        <v>160</v>
      </c>
      <c r="E7" s="72" t="str">
        <f t="shared" si="1"/>
        <v>Milea, Ștefan</v>
      </c>
      <c r="F7" s="30" t="str">
        <f t="shared" si="0"/>
        <v>Ștefan Milea</v>
      </c>
    </row>
    <row r="8" spans="1:6" x14ac:dyDescent="0.3">
      <c r="A8" s="17" t="s">
        <v>138</v>
      </c>
      <c r="C8" s="62" t="s">
        <v>149</v>
      </c>
      <c r="D8" s="62" t="s">
        <v>161</v>
      </c>
      <c r="E8" s="72" t="str">
        <f t="shared" si="1"/>
        <v>Munteanu, Iustin</v>
      </c>
      <c r="F8" s="30" t="str">
        <f t="shared" si="0"/>
        <v>Iustin Munteanu</v>
      </c>
    </row>
    <row r="9" spans="1:6" x14ac:dyDescent="0.3">
      <c r="A9" s="17" t="s">
        <v>139</v>
      </c>
      <c r="C9" s="62" t="s">
        <v>150</v>
      </c>
      <c r="D9" s="62" t="s">
        <v>162</v>
      </c>
      <c r="E9" s="72" t="str">
        <f t="shared" si="1"/>
        <v>Năstase, Daniel</v>
      </c>
      <c r="F9" s="30" t="str">
        <f t="shared" si="0"/>
        <v>Daniel Năstase</v>
      </c>
    </row>
    <row r="10" spans="1:6" ht="15" customHeight="1" x14ac:dyDescent="0.3">
      <c r="A10" s="19" t="s">
        <v>207</v>
      </c>
      <c r="C10" s="62" t="s">
        <v>151</v>
      </c>
      <c r="D10" s="62" t="s">
        <v>163</v>
      </c>
      <c r="E10" s="72" t="str">
        <f t="shared" si="1"/>
        <v>Moldovan, Marcela</v>
      </c>
      <c r="F10" s="30" t="str">
        <f t="shared" si="0"/>
        <v>Marcela Moldovan</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4" t="s">
        <v>152</v>
      </c>
      <c r="D27" s="94"/>
    </row>
    <row r="28" spans="1:4" x14ac:dyDescent="0.3">
      <c r="C28" s="62" t="s">
        <v>118</v>
      </c>
      <c r="D28" s="80">
        <f ca="1">TODAY()</f>
        <v>43966</v>
      </c>
    </row>
    <row r="29" spans="1:4" x14ac:dyDescent="0.3">
      <c r="C29" s="62" t="s">
        <v>123</v>
      </c>
      <c r="D29" s="85">
        <f ca="1">NOW()</f>
        <v>43966.580879050925</v>
      </c>
    </row>
    <row r="31" spans="1:4" x14ac:dyDescent="0.3">
      <c r="C31" s="95" t="s">
        <v>153</v>
      </c>
      <c r="D31" s="95"/>
    </row>
    <row r="32" spans="1:4" x14ac:dyDescent="0.3">
      <c r="C32" s="62" t="str">
        <f ca="1">C28&amp;" "&amp;D28</f>
        <v>Data de azi: 43966</v>
      </c>
      <c r="D32" s="62"/>
    </row>
    <row r="33" spans="3:4" x14ac:dyDescent="0.3">
      <c r="C33" s="62" t="str">
        <f ca="1">C29&amp;" "&amp;D29</f>
        <v>Ora curentă: 43966.5808790509</v>
      </c>
      <c r="D33" s="62"/>
    </row>
    <row r="35" spans="3:4" x14ac:dyDescent="0.3">
      <c r="C35" s="96" t="s">
        <v>154</v>
      </c>
      <c r="D35" s="96"/>
    </row>
    <row r="36" spans="3:4" x14ac:dyDescent="0.3">
      <c r="C36" s="30" t="str">
        <f ca="1">C28 &amp;" "&amp; TEXT(D28,"DD.MM.YYYY")</f>
        <v>Data de azi: 15.05.2020</v>
      </c>
      <c r="D36" s="30"/>
    </row>
    <row r="37" spans="3:4" x14ac:dyDescent="0.3">
      <c r="C37" s="30" t="str">
        <f ca="1">C29&amp;" "&amp;TEXT(D29,"H:MM")</f>
        <v>Ora curentă: 13:56</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workbookViewId="0">
      <selection activeCell="C2" sqref="C2"/>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5"/>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0"/>
      <c r="E5" s="20"/>
      <c r="F5" s="20"/>
    </row>
    <row r="6" spans="1:6" ht="15" customHeight="1" x14ac:dyDescent="0.3">
      <c r="A6" s="19" t="s">
        <v>204</v>
      </c>
      <c r="E6" s="20"/>
      <c r="F6" s="20"/>
    </row>
    <row r="7" spans="1:6" x14ac:dyDescent="0.3">
      <c r="A7" s="17" t="s">
        <v>10</v>
      </c>
      <c r="C7" s="20"/>
      <c r="D7" s="20"/>
      <c r="E7" s="20"/>
      <c r="F7" s="20"/>
    </row>
    <row r="8" spans="1:6" x14ac:dyDescent="0.3">
      <c r="A8" s="17" t="s">
        <v>22</v>
      </c>
      <c r="C8" s="97" t="s">
        <v>166</v>
      </c>
      <c r="D8" s="97"/>
    </row>
    <row r="9" spans="1:6" ht="16.8" x14ac:dyDescent="0.4">
      <c r="A9" s="17" t="s">
        <v>169</v>
      </c>
      <c r="C9" s="74" t="s">
        <v>177</v>
      </c>
      <c r="D9" s="107" t="b">
        <f>IF(C9="Măr",TRUE,FALSE)</f>
        <v>1</v>
      </c>
    </row>
    <row r="10" spans="1:6" ht="16.8" x14ac:dyDescent="0.4">
      <c r="A10" s="17" t="s">
        <v>170</v>
      </c>
      <c r="C10" s="74" t="s">
        <v>178</v>
      </c>
      <c r="D10" s="107" t="b">
        <f>IF(C10="Măr",TRUE,FALSE)</f>
        <v>0</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88">
        <v>9.7607115856835538</v>
      </c>
      <c r="F28" s="88">
        <f>'Instrucțiunile IF'!$E$28:$E$29*'Instrucțiunile IF'!$D$28:$D$29</f>
        <v>19.521423171367108</v>
      </c>
    </row>
    <row r="29" spans="1:6" ht="15" thickBot="1" x14ac:dyDescent="0.35">
      <c r="C29" s="31" t="s">
        <v>180</v>
      </c>
      <c r="D29" s="31">
        <v>3</v>
      </c>
      <c r="E29" s="89">
        <v>3.4189202461080024</v>
      </c>
      <c r="F29" s="89">
        <f>'Instrucțiunile IF'!$E$28:$E$29*'Instrucțiunile IF'!$D$28:$D$29</f>
        <v>10.256760738324008</v>
      </c>
    </row>
    <row r="30" spans="1:6" x14ac:dyDescent="0.3">
      <c r="C30" s="20"/>
      <c r="D30" s="20"/>
      <c r="E30" s="20"/>
      <c r="F30" s="20"/>
    </row>
    <row r="31" spans="1:6" x14ac:dyDescent="0.3">
      <c r="C31" s="20"/>
      <c r="D31" s="20" t="s">
        <v>182</v>
      </c>
      <c r="E31" s="90">
        <f>SUM('Instrucțiunile IF'!$E$28:$E$29)</f>
        <v>13.179631831791557</v>
      </c>
      <c r="F31" s="90">
        <f>SUM('Instrucțiunile IF'!F28:F29)</f>
        <v>29.778183909691116</v>
      </c>
    </row>
    <row r="32" spans="1:6" ht="15" thickBot="1" x14ac:dyDescent="0.35">
      <c r="C32" s="20"/>
      <c r="D32" s="20"/>
      <c r="E32" s="20"/>
      <c r="F32" s="20"/>
    </row>
    <row r="33" spans="3:6" ht="15.6" thickTop="1" thickBot="1" x14ac:dyDescent="0.35">
      <c r="C33" s="20"/>
      <c r="D33" s="20" t="s">
        <v>183</v>
      </c>
      <c r="E33" s="29" t="s">
        <v>187</v>
      </c>
      <c r="F33" s="91">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1">
        <f>IF(E35="Da",SUM(D28:D29)*1.25,0)</f>
        <v>6.25</v>
      </c>
    </row>
    <row r="36" spans="3:6" ht="15" thickTop="1" x14ac:dyDescent="0.3"/>
    <row r="37" spans="3:6" x14ac:dyDescent="0.3">
      <c r="D37" s="20" t="s">
        <v>185</v>
      </c>
      <c r="E37" s="20"/>
      <c r="F37" s="90">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2020-05-15T10:57:01Z</dcterms:modified>
  <cp:category/>
  <cp:contentStatus/>
</cp:coreProperties>
</file>