
<file path=[Content_Types].xml><?xml version="1.0" encoding="utf-8"?>
<Types xmlns="http://schemas.openxmlformats.org/package/2006/content-types">
  <Default Extension="bin" ContentType="application/vnd.openxmlformats-officedocument.spreadsheetml.printerSettings"/>
  <Default Extension="png" ContentType="image/png"/>
  <Override PartName="/xl/drawings/drawing9.xml" ContentType="application/vnd.openxmlformats-officedocument.drawing+xml"/>
  <Default Extension="svg" ContentType="image/sv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filterPrivacy="1" codeName="ThisWorkbook"/>
  <bookViews>
    <workbookView xWindow="-120" yWindow="-120" windowWidth="19200" windowHeight="10320" tabRatio="927" activeTab="5"/>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2451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6" i="10"/>
  <c r="D8" s="1"/>
  <c r="D12" i="13"/>
  <c r="F10" i="15"/>
  <c r="E10"/>
  <c r="F9"/>
  <c r="E9"/>
  <c r="F8"/>
  <c r="E8"/>
  <c r="F7"/>
  <c r="E7"/>
  <c r="F6"/>
  <c r="E6"/>
  <c r="E5"/>
  <c r="F5"/>
  <c r="F4"/>
  <c r="E4"/>
  <c r="E3"/>
  <c r="D28" i="10"/>
  <c r="G15" i="11"/>
  <c r="D15"/>
  <c r="D7"/>
  <c r="G7"/>
  <c r="G15" i="1"/>
  <c r="D15"/>
  <c r="D7"/>
  <c r="G7"/>
  <c r="G15" i="16"/>
  <c r="D15"/>
  <c r="F7" i="19"/>
  <c r="F6"/>
  <c r="F5"/>
  <c r="F4"/>
  <c r="F3"/>
  <c r="F29" i="13" l="1"/>
  <c r="F28"/>
  <c r="D7" i="16"/>
  <c r="D36" i="10" l="1"/>
  <c r="G51" i="16"/>
  <c r="G7" i="19"/>
  <c r="F6" i="10"/>
  <c r="J43" i="19"/>
  <c r="F35" i="13"/>
  <c r="G6" i="19"/>
  <c r="G5"/>
  <c r="G4"/>
  <c r="G3"/>
  <c r="F3" i="15"/>
  <c r="D51" i="16"/>
  <c r="D39"/>
  <c r="D29" i="15"/>
  <c r="D28"/>
  <c r="C36" s="1"/>
  <c r="D11" i="10"/>
  <c r="E31" i="13"/>
  <c r="C33" i="15" l="1"/>
  <c r="C37"/>
  <c r="C32"/>
  <c r="F31" i="13"/>
  <c r="F33" s="1"/>
  <c r="F37" s="1"/>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<sst xmlns="http://schemas.openxmlformats.org/spreadsheetml/2006/main" count="312" uniqueCount="210">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</sst>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5">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2"/>
      <color rgb="FF1E1E1E"/>
      <name val="Segoe UI"/>
      <family val="2"/>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43" fontId="12" fillId="0" borderId="0" applyFont="0" applyFill="0" applyBorder="0" applyAlignment="0" applyProtection="0"/>
    <xf numFmtId="41" fontId="12" fillId="0" borderId="0" applyFont="0" applyFill="0" applyBorder="0" applyAlignment="0" applyProtection="0"/>
    <xf numFmtId="166" fontId="12" fillId="0" borderId="0" applyFont="0" applyFill="0" applyBorder="0" applyAlignment="0" applyProtection="0"/>
    <xf numFmtId="165"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6" applyNumberFormat="0" applyAlignment="0" applyProtection="0"/>
    <xf numFmtId="0" fontId="38" fillId="11" borderId="17" applyNumberFormat="0" applyAlignment="0" applyProtection="0"/>
    <xf numFmtId="0" fontId="39" fillId="11" borderId="16" applyNumberFormat="0" applyAlignment="0" applyProtection="0"/>
    <xf numFmtId="0" fontId="40" fillId="0" borderId="18" applyNumberFormat="0" applyFill="0" applyAlignment="0" applyProtection="0"/>
    <xf numFmtId="0" fontId="14" fillId="12" borderId="19"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0"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1">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4" borderId="5" xfId="16" applyBorder="1" applyAlignment="1">
      <alignment horizontal="left"/>
    </xf>
    <xf numFmtId="0" fontId="2" fillId="4" borderId="5" xfId="7" applyBorder="1"/>
    <xf numFmtId="0" fontId="2" fillId="4" borderId="2" xfId="13"/>
    <xf numFmtId="0" fontId="24" fillId="5" borderId="6" xfId="12" applyFont="1" applyBorder="1"/>
    <xf numFmtId="0" fontId="24" fillId="4" borderId="5" xfId="11" applyFont="1" applyBorder="1"/>
    <xf numFmtId="0" fontId="24" fillId="4" borderId="7" xfId="11" applyFont="1" applyBorder="1"/>
    <xf numFmtId="0" fontId="2" fillId="5" borderId="9" xfId="12" applyBorder="1"/>
    <xf numFmtId="0" fontId="4" fillId="5" borderId="6" xfId="8" applyFont="1" applyBorder="1" applyAlignment="1">
      <alignment horizontal="right"/>
    </xf>
    <xf numFmtId="0" fontId="4" fillId="4" borderId="5" xfId="7" applyFont="1" applyBorder="1"/>
    <xf numFmtId="0" fontId="4" fillId="4" borderId="5" xfId="7" applyFont="1" applyBorder="1" applyAlignment="1">
      <alignment horizontal="right"/>
    </xf>
    <xf numFmtId="0" fontId="4" fillId="4" borderId="5" xfId="7" applyFont="1" applyBorder="1" applyAlignment="1">
      <alignment horizontal="left"/>
    </xf>
    <xf numFmtId="0" fontId="2" fillId="4" borderId="10" xfId="9" applyBorder="1"/>
    <xf numFmtId="0" fontId="2" fillId="5" borderId="9" xfId="8" applyBorder="1"/>
    <xf numFmtId="0" fontId="3" fillId="4" borderId="5" xfId="7" applyFont="1" applyBorder="1"/>
    <xf numFmtId="0" fontId="2" fillId="4" borderId="1" xfId="7" applyBorder="1"/>
    <xf numFmtId="0" fontId="9" fillId="0" borderId="8"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7" fontId="4" fillId="5" borderId="9" xfId="8" applyNumberFormat="1" applyFont="1" applyBorder="1" applyAlignment="1">
      <alignment horizontal="right"/>
    </xf>
    <xf numFmtId="167" fontId="2" fillId="4" borderId="5" xfId="7" applyNumberFormat="1" applyBorder="1"/>
    <xf numFmtId="0" fontId="7" fillId="0" borderId="0" xfId="0" applyFont="1" applyAlignment="1">
      <alignment wrapText="1"/>
    </xf>
    <xf numFmtId="168" fontId="2" fillId="4" borderId="10" xfId="9" applyNumberFormat="1" applyBorder="1"/>
    <xf numFmtId="169" fontId="4" fillId="5" borderId="9" xfId="8" applyNumberFormat="1" applyFont="1" applyBorder="1" applyAlignment="1">
      <alignment horizontal="right"/>
    </xf>
    <xf numFmtId="169" fontId="2" fillId="5" borderId="9" xfId="8" applyNumberFormat="1" applyBorder="1"/>
    <xf numFmtId="169" fontId="2" fillId="4" borderId="5"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2" fillId="5" borderId="1" xfId="8" applyNumberFormat="1" applyAlignment="1">
      <alignment vertical="center"/>
    </xf>
    <xf numFmtId="0" fontId="43" fillId="0" borderId="0" xfId="0" applyFont="1"/>
    <xf numFmtId="0" fontId="44" fillId="0" borderId="0" xfId="0" applyFont="1"/>
    <xf numFmtId="14" fontId="43" fillId="0" borderId="0" xfId="0" applyNumberFormat="1" applyFont="1"/>
    <xf numFmtId="168" fontId="1" fillId="5" borderId="9" xfId="8" applyNumberFormat="1" applyFont="1" applyBorder="1" applyAlignment="1">
      <alignment horizontal="right"/>
    </xf>
    <xf numFmtId="0" fontId="14" fillId="3" borderId="0" xfId="6" applyFont="1" applyAlignment="1">
      <alignment horizontal="center"/>
    </xf>
    <xf numFmtId="0" fontId="14" fillId="3" borderId="11" xfId="6" applyFont="1" applyBorder="1" applyAlignment="1">
      <alignment horizontal="center"/>
    </xf>
    <xf numFmtId="0" fontId="14" fillId="3" borderId="12" xfId="6" applyFont="1" applyBorder="1" applyAlignment="1">
      <alignment horizontal="center"/>
    </xf>
    <xf numFmtId="0" fontId="14" fillId="3" borderId="12"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5" Type="http://schemas.openxmlformats.org/officeDocument/2006/relationships/image" Target="../media/image2.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hyperlink" Target="#'Introducere &#238;n func&#539;ii'!A1"/><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AVERAGE!A1"/><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Introducere &#238;n func&#539;ii'!A1"/><Relationship Id="rId16" Type="http://schemas.openxmlformats.org/officeDocument/2006/relationships/image" Target="../media/image15.png"/><Relationship Id="rId20" Type="http://schemas.openxmlformats.org/officeDocument/2006/relationships/hyperlink" Target="#AVERAGE!A1"/><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5" Type="http://schemas.openxmlformats.org/officeDocument/2006/relationships/image" Target="../media/image10.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hyperlink" Target="https://support.office.com/ro-RO/article/sum-function-043e1c7d-7726-4e80-8f32-07b23e057f89?ui=ro-RO&amp;rs=en-001&amp;ad=us" TargetMode="External"/><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hyperlink" Target="#'MIN &#537;i MAX'!A1"/><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hyperlink" Target="#'Introducere &#238;n func&#539;ii'!A1"/><Relationship Id="rId2" Type="http://schemas.openxmlformats.org/officeDocument/2006/relationships/image" Target="../media/image3.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5" Type="http://schemas.openxmlformats.org/officeDocument/2006/relationships/image" Target="../media/image7.svg"/><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 Id="rId14" Type="http://schemas.openxmlformats.org/officeDocument/2006/relationships/image" Target="../media/image19.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2.png"/><Relationship Id="rId2" Type="http://schemas.openxmlformats.org/officeDocument/2006/relationships/image" Target="../media/image20.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1.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27.png"/><Relationship Id="rId3" Type="http://schemas.openxmlformats.org/officeDocument/2006/relationships/hyperlink" Target="#'MIN &#537;i MAX'!A1"/><Relationship Id="rId7" Type="http://schemas.openxmlformats.org/officeDocument/2006/relationships/image" Target="../media/image25.png"/><Relationship Id="rId12" Type="http://schemas.openxmlformats.org/officeDocument/2006/relationships/hyperlink" Target="https://support.office.com/ro-RO/article/date-function-e36c0c8c-4104-49da-ab83-82328b832349?ui=ro-RO&amp;rs=en-001&amp;ad=us" TargetMode="External"/><Relationship Id="rId2" Type="http://schemas.openxmlformats.org/officeDocument/2006/relationships/image" Target="../media/image9.svg"/><Relationship Id="rId1" Type="http://schemas.openxmlformats.org/officeDocument/2006/relationships/image" Target="../media/image23.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4.png"/><Relationship Id="rId10" Type="http://schemas.openxmlformats.org/officeDocument/2006/relationships/image" Target="../media/image26.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14.sv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13" Type="http://schemas.openxmlformats.org/officeDocument/2006/relationships/image" Target="../media/image31.png"/><Relationship Id="rId3" Type="http://schemas.openxmlformats.org/officeDocument/2006/relationships/image" Target="../media/image28.png"/><Relationship Id="rId7" Type="http://schemas.openxmlformats.org/officeDocument/2006/relationships/image" Target="../media/image5.svg"/><Relationship Id="rId12" Type="http://schemas.openxmlformats.org/officeDocument/2006/relationships/hyperlink" Target="#'Instruc&#539;iunile IF'!A1"/><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29.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30.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35.pn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34.png"/><Relationship Id="rId12" Type="http://schemas.openxmlformats.org/officeDocument/2006/relationships/hyperlink" Target="https://support.office.com/ro-RO/article/if-function-69aed7c9-4e8a-4755-a9bc-aa8bbff73be2?ui=ro-RO&amp;rs=en-001&amp;ad=us" TargetMode="External"/><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32.png"/><Relationship Id="rId16" Type="http://schemas.openxmlformats.org/officeDocument/2006/relationships/image" Target="../media/image26.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VLOOKUP!A1"/><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6.png"/><Relationship Id="rId4" Type="http://schemas.openxmlformats.org/officeDocument/2006/relationships/image" Target="../media/image33.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8.png"/><Relationship Id="rId1" Type="http://schemas.openxmlformats.org/officeDocument/2006/relationships/image" Target="../media/image37.png"/><Relationship Id="rId6" Type="http://schemas.openxmlformats.org/officeDocument/2006/relationships/image" Target="../media/image40.png"/><Relationship Id="rId5" Type="http://schemas.openxmlformats.org/officeDocument/2006/relationships/image" Target="../media/image39.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28575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114300</xdr:rowOff>
    </xdr:from>
    <xdr:to>
      <xdr:col>1</xdr:col>
      <xdr:colOff>5221294</xdr:colOff>
      <xdr:row>52</xdr:row>
      <xdr:rowOff>9317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272346</xdr:rowOff>
    </xdr:from>
    <xdr:to>
      <xdr:col>1</xdr:col>
      <xdr:colOff>4958126</xdr:colOff>
      <xdr:row>24</xdr:row>
      <xdr:rowOff>272346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120289</xdr:rowOff>
    </xdr:from>
    <xdr:to>
      <xdr:col>1</xdr:col>
      <xdr:colOff>4958126</xdr:colOff>
      <xdr:row>48</xdr:row>
      <xdr:rowOff>120289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22</xdr:row>
      <xdr:rowOff>174192</xdr:rowOff>
    </xdr:from>
    <xdr:to>
      <xdr:col>1</xdr:col>
      <xdr:colOff>4961299</xdr:colOff>
      <xdr:row>24</xdr:row>
      <xdr:rowOff>256152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361089</xdr:rowOff>
    </xdr:from>
    <xdr:to>
      <xdr:col>1</xdr:col>
      <xdr:colOff>4915399</xdr:colOff>
      <xdr:row>27</xdr:row>
      <xdr:rowOff>180975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213903</xdr:rowOff>
    </xdr:from>
    <xdr:to>
      <xdr:col>1</xdr:col>
      <xdr:colOff>4915399</xdr:colOff>
      <xdr:row>33</xdr:row>
      <xdr:rowOff>187045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138265</xdr:rowOff>
    </xdr:from>
    <xdr:to>
      <xdr:col>1</xdr:col>
      <xdr:colOff>5050606</xdr:colOff>
      <xdr:row>40</xdr:row>
      <xdr:rowOff>9525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33809</xdr:rowOff>
    </xdr:from>
    <xdr:to>
      <xdr:col>1</xdr:col>
      <xdr:colOff>5022031</xdr:colOff>
      <xdr:row>42</xdr:row>
      <xdr:rowOff>176120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160085</xdr:rowOff>
    </xdr:from>
    <xdr:to>
      <xdr:col>1</xdr:col>
      <xdr:colOff>5031556</xdr:colOff>
      <xdr:row>48</xdr:row>
      <xdr:rowOff>62062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63012</xdr:rowOff>
    </xdr:from>
    <xdr:to>
      <xdr:col>1</xdr:col>
      <xdr:colOff>906051</xdr:colOff>
      <xdr:row>51</xdr:row>
      <xdr:rowOff>17461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63012</xdr:rowOff>
    </xdr:from>
    <xdr:to>
      <xdr:col>1</xdr:col>
      <xdr:colOff>4866912</xdr:colOff>
      <xdr:row>51</xdr:row>
      <xdr:rowOff>17461</xdr:rowOff>
    </xdr:to>
    <xdr:sp macro="" textlink="">
      <xdr:nvSpPr>
        <xdr:cNvPr id="138"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38099</xdr:rowOff>
    </xdr:from>
    <xdr:to>
      <xdr:col>7</xdr:col>
      <xdr:colOff>554804</xdr:colOff>
      <xdr:row>12</xdr:row>
      <xdr:rowOff>47624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161924</xdr:rowOff>
    </xdr:from>
    <xdr:to>
      <xdr:col>1</xdr:col>
      <xdr:colOff>5218938</xdr:colOff>
      <xdr:row>67</xdr:row>
      <xdr:rowOff>76199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55</xdr:row>
      <xdr:rowOff>189095</xdr:rowOff>
    </xdr:from>
    <xdr:to>
      <xdr:col>1</xdr:col>
      <xdr:colOff>2477523</xdr:colOff>
      <xdr:row>57</xdr:row>
      <xdr:rowOff>185868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3625</xdr:rowOff>
    </xdr:from>
    <xdr:to>
      <xdr:col>1</xdr:col>
      <xdr:colOff>3276600</xdr:colOff>
      <xdr:row>60</xdr:row>
      <xdr:rowOff>5985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22423</xdr:rowOff>
    </xdr:from>
    <xdr:to>
      <xdr:col>1</xdr:col>
      <xdr:colOff>2412180</xdr:colOff>
      <xdr:row>62</xdr:row>
      <xdr:rowOff>19196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34282</xdr:rowOff>
    </xdr:from>
    <xdr:to>
      <xdr:col>1</xdr:col>
      <xdr:colOff>2669355</xdr:colOff>
      <xdr:row>64</xdr:row>
      <xdr:rowOff>36642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34282</xdr:rowOff>
    </xdr:from>
    <xdr:to>
      <xdr:col>1</xdr:col>
      <xdr:colOff>2943224</xdr:colOff>
      <xdr:row>66</xdr:row>
      <xdr:rowOff>36642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9523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asvg="http://schemas.microsoft.com/office/drawing/2016/SVG/main" xmlns=""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53574</xdr:rowOff>
    </xdr:from>
    <xdr:to>
      <xdr:col>12</xdr:col>
      <xdr:colOff>49980</xdr:colOff>
      <xdr:row>37</xdr:row>
      <xdr:rowOff>85725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asvg="http://schemas.microsoft.com/office/drawing/2016/SVG/main" xmlns=""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9">
          <a:extLst>
            <a:ext uri="{28A0092B-C50C-407E-A947-70E740481C1C}">
              <a14:useLocalDpi xmlns=""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20">
          <a:extLst>
            <a:ext uri="{28A0092B-C50C-407E-A947-70E740481C1C}">
              <a14:useLocalDpi xmlns=""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21">
          <a:extLst>
            <a:ext uri="{28A0092B-C50C-407E-A947-70E740481C1C}">
              <a14:useLocalDpi xmlns=""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2"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3"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4"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3">
            <a:extLst>
              <a:ext uri="{28A0092B-C50C-407E-A947-70E740481C1C}">
                <a14:useLocalDpi xmlns=""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8">
          <a:extLst>
            <a:ext uri="{28A0092B-C50C-407E-A947-70E740481C1C}">
              <a14:useLocalDpi xmlns=""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0"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12"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13"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97847</xdr:rowOff>
    </xdr:from>
    <xdr:to>
      <xdr:col>5</xdr:col>
      <xdr:colOff>133350</xdr:colOff>
      <xdr:row>20</xdr:row>
      <xdr:rowOff>123832</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8687"/>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129540</xdr:colOff>
      <xdr:row>0</xdr:row>
      <xdr:rowOff>360045</xdr:rowOff>
    </xdr:from>
    <xdr:to>
      <xdr:col>1</xdr:col>
      <xdr:colOff>5015865</xdr:colOff>
      <xdr:row>17</xdr:row>
      <xdr:rowOff>64770</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129540" y="360045"/>
          <a:ext cx="5755005" cy="3720465"/>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142875</xdr:rowOff>
    </xdr:from>
    <xdr:to>
      <xdr:col>1</xdr:col>
      <xdr:colOff>5229225</xdr:colOff>
      <xdr:row>64</xdr:row>
      <xdr:rowOff>123825</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8615"/>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107451</xdr:rowOff>
    </xdr:from>
    <xdr:to>
      <xdr:col>4</xdr:col>
      <xdr:colOff>200025</xdr:colOff>
      <xdr:row>57</xdr:row>
      <xdr:rowOff>47628</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7691"/>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76200</xdr:rowOff>
    </xdr:from>
    <xdr:to>
      <xdr:col>1</xdr:col>
      <xdr:colOff>5228463</xdr:colOff>
      <xdr:row>79</xdr:row>
      <xdr:rowOff>114300</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8280"/>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54694</xdr:rowOff>
    </xdr:from>
    <xdr:to>
      <xdr:col>1</xdr:col>
      <xdr:colOff>2590800</xdr:colOff>
      <xdr:row>71</xdr:row>
      <xdr:rowOff>32773</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8294"/>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89241</xdr:rowOff>
    </xdr:from>
    <xdr:to>
      <xdr:col>1</xdr:col>
      <xdr:colOff>2619375</xdr:colOff>
      <xdr:row>73</xdr:row>
      <xdr:rowOff>72630</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8601"/>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13003</xdr:rowOff>
    </xdr:from>
    <xdr:to>
      <xdr:col>1</xdr:col>
      <xdr:colOff>3028950</xdr:colOff>
      <xdr:row>77</xdr:row>
      <xdr:rowOff>179272</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6763"/>
          <a:ext cx="3313090" cy="34914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129098</xdr:rowOff>
    </xdr:from>
    <xdr:to>
      <xdr:col>1</xdr:col>
      <xdr:colOff>2628900</xdr:colOff>
      <xdr:row>75</xdr:row>
      <xdr:rowOff>112487</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4218"/>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2"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2"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139698</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808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1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808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20599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6866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8337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91680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4417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206564"/>
          <a:ext cx="2887549" cy="351459"/>
          <a:chOff x="562406" y="11418019"/>
          <a:chExt cx="2866594" cy="359079"/>
        </a:xfrm>
      </xdr:grpSpPr>
      <xdr:sp macro="" textlink="">
        <xdr:nvSpPr>
          <xdr:cNvPr id="122" name="Pas" descr="Totul despre funcția IF, cu hyperlink către web&#10;&#10;">
            <a:hlinkClick xmlns:r="http://schemas.openxmlformats.org/officeDocument/2006/relationships" r:id="rId12"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2"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7401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2882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3914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9">
          <a:extLst>
            <a:ext uri="{28A0092B-C50C-407E-A947-70E740481C1C}">
              <a14:useLocalDpi xmlns=""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sheetPr codeName="Sheet1">
    <pageSetUpPr autoPageBreaks="0"/>
  </sheetPr>
  <dimension ref="A1:A5"/>
  <sheetViews>
    <sheetView showGridLines="0" showRowColHeaders="0" workbookViewId="0">
      <selection activeCell="A2" sqref="A2"/>
    </sheetView>
  </sheetViews>
  <sheetFormatPr defaultColWidth="11.109375" defaultRowHeight="20.25" customHeight="1"/>
  <cols>
    <col min="1" max="1" width="129.6640625" style="1" customWidth="1"/>
    <col min="2" max="2" width="3.5546875" style="1" customWidth="1"/>
    <col min="3" max="16384" width="11.109375" style="1"/>
  </cols>
  <sheetData>
    <row r="1" spans="1:1" ht="20.25" customHeight="1">
      <c r="A1" s="36"/>
    </row>
    <row r="2" spans="1:1" ht="102" customHeight="1">
      <c r="A2" s="36" t="s">
        <v>0</v>
      </c>
    </row>
    <row r="3" spans="1:1" ht="44.4">
      <c r="A3" s="2" t="s">
        <v>193</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sheetPr codeName="Sheet10"/>
  <dimension ref="A1:N86"/>
  <sheetViews>
    <sheetView showGridLines="0" workbookViewId="0">
      <selection activeCell="J16" sqref="J16"/>
    </sheetView>
  </sheetViews>
  <sheetFormatPr defaultColWidth="9.109375" defaultRowHeight="14.4"/>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c r="A1" s="17" t="s">
        <v>2</v>
      </c>
      <c r="C1" s="40"/>
      <c r="D1" s="41"/>
      <c r="E1" s="41"/>
      <c r="F1" s="41"/>
    </row>
    <row r="2" spans="1:7" ht="15" thickBot="1">
      <c r="A2" s="17" t="s">
        <v>3</v>
      </c>
      <c r="C2" s="42" t="s">
        <v>29</v>
      </c>
      <c r="E2" s="6" t="s">
        <v>30</v>
      </c>
      <c r="F2" s="7" t="s">
        <v>36</v>
      </c>
      <c r="G2" s="7" t="s">
        <v>37</v>
      </c>
    </row>
    <row r="3" spans="1:7" ht="18" thickTop="1" thickBot="1">
      <c r="A3" s="17" t="s">
        <v>4</v>
      </c>
      <c r="C3" s="57">
        <v>1</v>
      </c>
      <c r="E3" s="62" t="s">
        <v>31</v>
      </c>
      <c r="F3" s="93">
        <f>C3+C4</f>
        <v>3</v>
      </c>
      <c r="G3" s="63">
        <f>C3+C4</f>
        <v>3</v>
      </c>
    </row>
    <row r="4" spans="1:7" ht="18" thickTop="1" thickBot="1">
      <c r="A4" s="17" t="s">
        <v>5</v>
      </c>
      <c r="C4" s="57">
        <v>2</v>
      </c>
      <c r="E4" s="62" t="s">
        <v>32</v>
      </c>
      <c r="F4" s="93">
        <f>C3-C4</f>
        <v>-1</v>
      </c>
      <c r="G4" s="63">
        <f>C3-C4</f>
        <v>-1</v>
      </c>
    </row>
    <row r="5" spans="1:7" ht="17.399999999999999" thickTop="1">
      <c r="A5" s="17" t="s">
        <v>6</v>
      </c>
      <c r="E5" s="62" t="s">
        <v>33</v>
      </c>
      <c r="F5" s="93">
        <f>C3*C4</f>
        <v>2</v>
      </c>
      <c r="G5" s="63">
        <f>C3*C4</f>
        <v>2</v>
      </c>
    </row>
    <row r="6" spans="1:7" ht="17.399999999999999" thickBot="1">
      <c r="A6" s="17" t="s">
        <v>7</v>
      </c>
      <c r="E6" s="62" t="s">
        <v>34</v>
      </c>
      <c r="F6" s="93">
        <f>C3*C4</f>
        <v>2</v>
      </c>
      <c r="G6" s="63">
        <f>C3/C4</f>
        <v>0.5</v>
      </c>
    </row>
    <row r="7" spans="1:7" ht="15" customHeight="1" thickTop="1" thickBot="1">
      <c r="A7" s="17" t="s">
        <v>8</v>
      </c>
      <c r="E7" s="62" t="s">
        <v>35</v>
      </c>
      <c r="F7" s="64">
        <f>C3^C4</f>
        <v>1</v>
      </c>
      <c r="G7" s="63">
        <f>C3^C4</f>
        <v>1</v>
      </c>
    </row>
    <row r="8" spans="1:7" ht="15" thickTop="1">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194</v>
      </c>
    </row>
    <row r="19" spans="1:7">
      <c r="A19" s="17" t="s">
        <v>19</v>
      </c>
    </row>
    <row r="20" spans="1:7">
      <c r="A20" s="18" t="s">
        <v>195</v>
      </c>
    </row>
    <row r="21" spans="1:7" ht="15" customHeight="1">
      <c r="A21" s="19" t="s">
        <v>20</v>
      </c>
    </row>
    <row r="22" spans="1:7">
      <c r="A22" s="17" t="s">
        <v>21</v>
      </c>
    </row>
    <row r="23" spans="1:7">
      <c r="A23" s="17" t="s">
        <v>22</v>
      </c>
    </row>
    <row r="24" spans="1:7">
      <c r="A24" s="17" t="s">
        <v>23</v>
      </c>
    </row>
    <row r="25" spans="1:7" ht="32.4">
      <c r="A25" s="17" t="s">
        <v>24</v>
      </c>
      <c r="C25" s="40"/>
      <c r="D25" s="41"/>
      <c r="E25" s="41"/>
      <c r="F25" s="41"/>
      <c r="G25" s="41"/>
    </row>
    <row r="26" spans="1:7">
      <c r="A26" s="17" t="s">
        <v>25</v>
      </c>
    </row>
    <row r="27" spans="1:7">
      <c r="A27" s="17" t="s">
        <v>26</v>
      </c>
    </row>
    <row r="28" spans="1:7" ht="25.8">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399999999999999"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Sheet2"/>
  <dimension ref="A1:M51"/>
  <sheetViews>
    <sheetView showGridLines="0" topLeftCell="A79" zoomScalePageLayoutView="125" workbookViewId="0">
      <selection activeCell="I26" sqref="I26"/>
    </sheetView>
  </sheetViews>
  <sheetFormatPr defaultColWidth="8.88671875" defaultRowHeight="15" customHeight="1"/>
  <cols>
    <col min="1" max="1" width="12.6640625" style="81"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c r="A1" s="81" t="s">
        <v>39</v>
      </c>
      <c r="B1" s="43"/>
      <c r="C1" s="44"/>
      <c r="D1" s="45"/>
      <c r="E1" s="45"/>
      <c r="F1" s="45"/>
      <c r="G1" s="45"/>
    </row>
    <row r="2" spans="1:13" ht="15" customHeight="1">
      <c r="A2" s="81" t="s">
        <v>40</v>
      </c>
      <c r="C2" s="47" t="s">
        <v>53</v>
      </c>
      <c r="D2" s="48" t="s">
        <v>69</v>
      </c>
      <c r="F2" s="47" t="s">
        <v>71</v>
      </c>
      <c r="G2" s="48" t="s">
        <v>69</v>
      </c>
    </row>
    <row r="3" spans="1:13" ht="15" customHeight="1">
      <c r="A3" s="80" t="s">
        <v>41</v>
      </c>
      <c r="B3" s="49"/>
      <c r="C3" s="66" t="s">
        <v>54</v>
      </c>
      <c r="D3" s="66">
        <v>50</v>
      </c>
      <c r="F3" s="66" t="s">
        <v>72</v>
      </c>
      <c r="G3" s="66">
        <v>50</v>
      </c>
    </row>
    <row r="4" spans="1:13" ht="15" customHeight="1">
      <c r="A4" s="80" t="s">
        <v>196</v>
      </c>
      <c r="C4" s="66" t="s">
        <v>55</v>
      </c>
      <c r="D4" s="66">
        <v>20</v>
      </c>
      <c r="E4" s="50"/>
      <c r="F4" s="66" t="s">
        <v>73</v>
      </c>
      <c r="G4" s="66">
        <v>30</v>
      </c>
    </row>
    <row r="5" spans="1:13" s="50" customFormat="1" ht="15" customHeight="1">
      <c r="A5" s="81" t="s">
        <v>42</v>
      </c>
      <c r="C5" s="66" t="s">
        <v>56</v>
      </c>
      <c r="D5" s="66">
        <v>60</v>
      </c>
      <c r="F5" s="66" t="s">
        <v>74</v>
      </c>
      <c r="G5" s="66">
        <v>10</v>
      </c>
    </row>
    <row r="6" spans="1:13" s="50" customFormat="1" ht="15" customHeight="1">
      <c r="A6" s="81" t="s">
        <v>10</v>
      </c>
      <c r="B6" s="51"/>
      <c r="C6" s="66" t="s">
        <v>57</v>
      </c>
      <c r="D6" s="67">
        <v>40</v>
      </c>
      <c r="F6" s="66" t="s">
        <v>75</v>
      </c>
      <c r="G6" s="67">
        <v>50</v>
      </c>
    </row>
    <row r="7" spans="1:13" s="50" customFormat="1" ht="15" customHeight="1">
      <c r="A7" s="81" t="s">
        <v>43</v>
      </c>
      <c r="C7" s="77" t="s">
        <v>58</v>
      </c>
      <c r="D7" s="68">
        <f>SUM(D3:D6)</f>
        <v>170</v>
      </c>
      <c r="F7" s="77" t="s">
        <v>58</v>
      </c>
      <c r="G7" s="68">
        <v>140</v>
      </c>
      <c r="M7" s="52"/>
    </row>
    <row r="8" spans="1:13" s="50" customFormat="1" ht="15" customHeight="1">
      <c r="A8" s="81" t="s">
        <v>11</v>
      </c>
      <c r="M8" s="52"/>
    </row>
    <row r="9" spans="1:13" s="50" customFormat="1" ht="15" customHeight="1">
      <c r="A9" s="81" t="s">
        <v>44</v>
      </c>
      <c r="C9" s="47" t="s">
        <v>59</v>
      </c>
      <c r="D9" s="48" t="s">
        <v>69</v>
      </c>
      <c r="F9" s="47" t="s">
        <v>59</v>
      </c>
      <c r="G9" s="48" t="s">
        <v>69</v>
      </c>
      <c r="M9" s="52"/>
    </row>
    <row r="10" spans="1:13" s="50" customFormat="1" ht="15" customHeight="1">
      <c r="A10" s="84" t="s">
        <v>197</v>
      </c>
      <c r="C10" s="66" t="s">
        <v>60</v>
      </c>
      <c r="D10" s="66">
        <v>50</v>
      </c>
      <c r="F10" s="66" t="s">
        <v>60</v>
      </c>
      <c r="G10" s="66">
        <v>50</v>
      </c>
      <c r="M10" s="52"/>
    </row>
    <row r="11" spans="1:13" s="50" customFormat="1" ht="15" customHeight="1">
      <c r="A11" s="80" t="s">
        <v>45</v>
      </c>
      <c r="C11" s="66" t="s">
        <v>61</v>
      </c>
      <c r="D11" s="66">
        <v>100</v>
      </c>
      <c r="F11" s="66" t="s">
        <v>61</v>
      </c>
      <c r="G11" s="66">
        <v>100</v>
      </c>
      <c r="M11" s="52"/>
    </row>
    <row r="12" spans="1:13" s="50" customFormat="1" ht="15" customHeight="1">
      <c r="A12" s="81" t="s">
        <v>46</v>
      </c>
      <c r="C12" s="66" t="s">
        <v>62</v>
      </c>
      <c r="D12" s="66">
        <v>40</v>
      </c>
      <c r="F12" s="66" t="s">
        <v>62</v>
      </c>
      <c r="G12" s="66">
        <v>40</v>
      </c>
      <c r="M12" s="52"/>
    </row>
    <row r="13" spans="1:13" s="50" customFormat="1" ht="15" customHeight="1">
      <c r="A13" s="81" t="s">
        <v>47</v>
      </c>
      <c r="C13" s="66" t="s">
        <v>63</v>
      </c>
      <c r="D13" s="66">
        <v>50</v>
      </c>
      <c r="F13" s="66" t="s">
        <v>63</v>
      </c>
      <c r="G13" s="66">
        <v>50</v>
      </c>
      <c r="M13" s="52"/>
    </row>
    <row r="14" spans="1:13" s="50" customFormat="1" ht="15" customHeight="1" thickBot="1">
      <c r="A14" s="79" t="s">
        <v>48</v>
      </c>
      <c r="C14" s="66" t="s">
        <v>64</v>
      </c>
      <c r="D14" s="66">
        <v>20</v>
      </c>
      <c r="F14" s="66" t="s">
        <v>64</v>
      </c>
      <c r="G14" s="66">
        <v>20</v>
      </c>
      <c r="M14" s="52"/>
    </row>
    <row r="15" spans="1:13" s="50" customFormat="1" ht="15" customHeight="1" thickTop="1" thickBot="1">
      <c r="A15" s="81" t="s">
        <v>23</v>
      </c>
      <c r="C15" s="77" t="s">
        <v>58</v>
      </c>
      <c r="D15" s="65">
        <f>SUM(260)</f>
        <v>260</v>
      </c>
      <c r="F15" s="77" t="s">
        <v>76</v>
      </c>
      <c r="G15" s="53">
        <f>SUM(260)</f>
        <v>260</v>
      </c>
      <c r="M15" s="52"/>
    </row>
    <row r="16" spans="1:13" s="50" customFormat="1" ht="15" customHeight="1" thickTop="1">
      <c r="A16" s="81" t="s">
        <v>49</v>
      </c>
      <c r="M16" s="52"/>
    </row>
    <row r="17" spans="1:13" s="50" customFormat="1" ht="15" customHeight="1">
      <c r="A17" s="81" t="s">
        <v>50</v>
      </c>
      <c r="M17" s="52"/>
    </row>
    <row r="18" spans="1:13" s="50" customFormat="1" ht="15" customHeight="1">
      <c r="A18" s="81" t="s">
        <v>51</v>
      </c>
      <c r="M18" s="52"/>
    </row>
    <row r="19" spans="1:13" s="50" customFormat="1" ht="15" customHeight="1">
      <c r="A19" s="81" t="s">
        <v>28</v>
      </c>
      <c r="C19" s="52"/>
      <c r="M19" s="52"/>
    </row>
    <row r="20" spans="1:13" s="50" customFormat="1" ht="15" customHeight="1">
      <c r="A20" s="81" t="s">
        <v>52</v>
      </c>
      <c r="M20" s="52"/>
    </row>
    <row r="21" spans="1:13" s="50" customFormat="1" ht="15" customHeight="1">
      <c r="A21" s="81" t="s">
        <v>11</v>
      </c>
      <c r="M21" s="52"/>
    </row>
    <row r="22" spans="1:13" s="50" customFormat="1" ht="15" customHeight="1">
      <c r="A22" s="81"/>
      <c r="M22" s="52"/>
    </row>
    <row r="23" spans="1:13" s="50" customFormat="1" ht="15" customHeight="1">
      <c r="A23" s="81"/>
    </row>
    <row r="26" spans="1:13" ht="15" customHeight="1">
      <c r="H26" s="52"/>
    </row>
    <row r="34" spans="3:7" ht="15" customHeight="1">
      <c r="C34" s="47" t="s">
        <v>53</v>
      </c>
      <c r="D34" s="48" t="s">
        <v>69</v>
      </c>
    </row>
    <row r="35" spans="3:7" ht="15" customHeight="1">
      <c r="C35" s="66" t="s">
        <v>54</v>
      </c>
      <c r="D35" s="66">
        <v>50</v>
      </c>
      <c r="E35" s="50"/>
    </row>
    <row r="36" spans="3:7" ht="15" customHeight="1">
      <c r="C36" s="66" t="s">
        <v>55</v>
      </c>
      <c r="D36" s="66">
        <v>20</v>
      </c>
      <c r="E36" s="50"/>
    </row>
    <row r="37" spans="3:7" ht="15" customHeight="1">
      <c r="C37" s="66" t="s">
        <v>56</v>
      </c>
      <c r="D37" s="66">
        <v>60</v>
      </c>
      <c r="E37" s="50"/>
    </row>
    <row r="38" spans="3:7" ht="15" customHeight="1">
      <c r="C38" s="66" t="s">
        <v>57</v>
      </c>
      <c r="D38" s="66">
        <v>40</v>
      </c>
      <c r="E38" s="50"/>
    </row>
    <row r="39" spans="3:7" ht="15" customHeight="1">
      <c r="C39" s="77" t="s">
        <v>58</v>
      </c>
      <c r="D39" s="65">
        <f>SUM(D35:D38)</f>
        <v>170</v>
      </c>
      <c r="E39" s="50"/>
      <c r="F39" s="50"/>
      <c r="G39" s="50"/>
    </row>
    <row r="44" spans="3:7" ht="15" customHeight="1">
      <c r="C44" s="47" t="s">
        <v>59</v>
      </c>
      <c r="D44" s="48" t="s">
        <v>69</v>
      </c>
      <c r="E44" s="50"/>
    </row>
    <row r="45" spans="3:7" ht="15" customHeight="1">
      <c r="C45" s="66" t="s">
        <v>65</v>
      </c>
      <c r="D45" s="66">
        <v>20</v>
      </c>
      <c r="E45" s="50"/>
    </row>
    <row r="46" spans="3:7" ht="15" customHeight="1">
      <c r="C46" s="66" t="s">
        <v>66</v>
      </c>
      <c r="D46" s="66">
        <v>10</v>
      </c>
      <c r="E46" s="50"/>
    </row>
    <row r="47" spans="3:7" ht="15" customHeight="1">
      <c r="C47" s="66" t="s">
        <v>67</v>
      </c>
      <c r="D47" s="66">
        <v>10</v>
      </c>
      <c r="E47" s="50"/>
    </row>
    <row r="48" spans="3:7" ht="15" customHeight="1">
      <c r="C48" s="66" t="s">
        <v>68</v>
      </c>
      <c r="D48" s="66">
        <v>40</v>
      </c>
      <c r="E48" s="50"/>
    </row>
    <row r="50" spans="4:7" ht="15" customHeight="1">
      <c r="D50" s="48" t="s">
        <v>70</v>
      </c>
      <c r="F50" s="48" t="s">
        <v>77</v>
      </c>
      <c r="G50" s="48" t="s">
        <v>78</v>
      </c>
    </row>
    <row r="51" spans="4:7" ht="15" customHeight="1">
      <c r="D51" s="54">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sheetPr codeName="Sheet3"/>
  <dimension ref="A1:J46"/>
  <sheetViews>
    <sheetView showGridLines="0" workbookViewId="0">
      <selection activeCell="H15" sqref="H15"/>
    </sheetView>
  </sheetViews>
  <sheetFormatPr defaultColWidth="8.88671875" defaultRowHeight="14.4"/>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c r="A1" s="17" t="s">
        <v>79</v>
      </c>
      <c r="B1" s="25"/>
      <c r="C1" s="44"/>
      <c r="D1" s="55"/>
      <c r="E1" s="55"/>
      <c r="F1" s="55"/>
      <c r="G1" s="55"/>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2" t="s">
        <v>54</v>
      </c>
      <c r="D3" s="71">
        <v>50</v>
      </c>
      <c r="E3" s="27"/>
      <c r="F3" s="72" t="s">
        <v>72</v>
      </c>
      <c r="G3" s="71">
        <v>50</v>
      </c>
      <c r="H3" s="25"/>
      <c r="I3" s="25"/>
      <c r="J3" s="5"/>
    </row>
    <row r="4" spans="1:10" ht="15" customHeight="1">
      <c r="A4" s="17" t="s">
        <v>82</v>
      </c>
      <c r="B4" s="25"/>
      <c r="C4" s="72" t="s">
        <v>55</v>
      </c>
      <c r="D4" s="71">
        <v>20</v>
      </c>
      <c r="E4" s="27"/>
      <c r="F4" s="72" t="s">
        <v>73</v>
      </c>
      <c r="G4" s="71">
        <v>30</v>
      </c>
      <c r="H4" s="25"/>
      <c r="I4" s="25"/>
      <c r="J4" s="5"/>
    </row>
    <row r="5" spans="1:10" s="4" customFormat="1" ht="15" customHeight="1">
      <c r="A5" s="17" t="s">
        <v>83</v>
      </c>
      <c r="B5" s="26"/>
      <c r="C5" s="72" t="s">
        <v>56</v>
      </c>
      <c r="D5" s="71">
        <v>60</v>
      </c>
      <c r="E5" s="27"/>
      <c r="F5" s="72" t="s">
        <v>74</v>
      </c>
      <c r="G5" s="71">
        <v>10</v>
      </c>
      <c r="H5" s="26"/>
      <c r="I5" s="26"/>
      <c r="J5" s="5"/>
    </row>
    <row r="6" spans="1:10" s="4" customFormat="1" ht="15" customHeight="1">
      <c r="A6" s="17" t="s">
        <v>84</v>
      </c>
      <c r="B6" s="26"/>
      <c r="C6" s="72" t="s">
        <v>57</v>
      </c>
      <c r="D6" s="71">
        <v>40</v>
      </c>
      <c r="E6" s="27"/>
      <c r="F6" s="72" t="s">
        <v>75</v>
      </c>
      <c r="G6" s="71">
        <v>50</v>
      </c>
      <c r="H6" s="26"/>
      <c r="I6" s="26"/>
      <c r="J6" s="5"/>
    </row>
    <row r="7" spans="1:10" s="4" customFormat="1" ht="15" customHeight="1">
      <c r="A7" s="17" t="s">
        <v>85</v>
      </c>
      <c r="B7" s="26"/>
      <c r="C7" s="9" t="s">
        <v>93</v>
      </c>
      <c r="D7" s="94">
        <f>AVERAGE(D3:D6)</f>
        <v>42.5</v>
      </c>
      <c r="E7" s="27"/>
      <c r="F7" s="9" t="s">
        <v>93</v>
      </c>
      <c r="G7" s="93">
        <f>AVERAGE(G3:G6)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2" t="s">
        <v>60</v>
      </c>
      <c r="D10" s="71">
        <v>50</v>
      </c>
      <c r="E10" s="27"/>
      <c r="F10" s="72" t="s">
        <v>60</v>
      </c>
      <c r="G10" s="71">
        <v>50</v>
      </c>
      <c r="H10" s="26"/>
      <c r="I10" s="26"/>
      <c r="J10" s="5"/>
    </row>
    <row r="11" spans="1:10" s="4" customFormat="1" ht="15" customHeight="1">
      <c r="A11" s="17" t="s">
        <v>89</v>
      </c>
      <c r="B11" s="26"/>
      <c r="C11" s="72" t="s">
        <v>61</v>
      </c>
      <c r="D11" s="71">
        <v>100</v>
      </c>
      <c r="E11" s="27"/>
      <c r="F11" s="72" t="s">
        <v>61</v>
      </c>
      <c r="G11" s="71">
        <v>100</v>
      </c>
      <c r="H11" s="26"/>
      <c r="I11" s="26"/>
      <c r="J11" s="5"/>
    </row>
    <row r="12" spans="1:10" s="4" customFormat="1" ht="15" customHeight="1">
      <c r="A12" s="17" t="s">
        <v>90</v>
      </c>
      <c r="B12" s="26"/>
      <c r="C12" s="72" t="s">
        <v>62</v>
      </c>
      <c r="D12" s="71">
        <v>40</v>
      </c>
      <c r="E12" s="27"/>
      <c r="F12" s="72" t="s">
        <v>62</v>
      </c>
      <c r="G12" s="71">
        <v>40</v>
      </c>
      <c r="H12" s="26"/>
      <c r="I12" s="26"/>
      <c r="J12" s="5"/>
    </row>
    <row r="13" spans="1:10" s="4" customFormat="1" ht="15" customHeight="1">
      <c r="A13" s="17" t="s">
        <v>91</v>
      </c>
      <c r="B13" s="26"/>
      <c r="C13" s="72" t="s">
        <v>63</v>
      </c>
      <c r="D13" s="71">
        <v>50</v>
      </c>
      <c r="E13" s="27"/>
      <c r="F13" s="72" t="s">
        <v>63</v>
      </c>
      <c r="G13" s="71">
        <v>50</v>
      </c>
      <c r="H13" s="26"/>
      <c r="I13" s="26"/>
      <c r="J13" s="5"/>
    </row>
    <row r="14" spans="1:10" s="4" customFormat="1" ht="15" customHeight="1" thickBot="1">
      <c r="A14" s="17" t="s">
        <v>92</v>
      </c>
      <c r="B14" s="26"/>
      <c r="C14" s="72" t="s">
        <v>64</v>
      </c>
      <c r="D14" s="71">
        <v>20</v>
      </c>
      <c r="E14" s="27"/>
      <c r="F14" s="72" t="s">
        <v>64</v>
      </c>
      <c r="G14" s="71">
        <v>20</v>
      </c>
      <c r="H14" s="26"/>
      <c r="I14" s="26"/>
      <c r="J14" s="26"/>
    </row>
    <row r="15" spans="1:10" s="4" customFormat="1" ht="15" customHeight="1" thickTop="1" thickBot="1">
      <c r="A15" s="17"/>
      <c r="B15" s="26"/>
      <c r="C15" s="9" t="s">
        <v>93</v>
      </c>
      <c r="D15" s="69">
        <f>AVERAGE(D8:D14)</f>
        <v>52</v>
      </c>
      <c r="E15" s="27"/>
      <c r="F15" s="26"/>
      <c r="G15" s="57">
        <f>AVERAGE(G8:G14)</f>
        <v>52</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Sheet4"/>
  <dimension ref="A1:H44"/>
  <sheetViews>
    <sheetView showGridLines="0" topLeftCell="A2" workbookViewId="0">
      <selection activeCell="G15" sqref="G15"/>
    </sheetView>
  </sheetViews>
  <sheetFormatPr defaultColWidth="8.88671875" defaultRowHeight="14.4"/>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c r="A1" s="14" t="s">
        <v>94</v>
      </c>
      <c r="B1" s="25"/>
      <c r="C1" s="44"/>
      <c r="D1" s="55"/>
      <c r="E1" s="55"/>
      <c r="F1" s="55"/>
      <c r="G1" s="55"/>
      <c r="H1" s="25"/>
    </row>
    <row r="2" spans="1:8" ht="15" customHeight="1">
      <c r="A2" s="12" t="s">
        <v>95</v>
      </c>
      <c r="B2" s="25"/>
      <c r="C2" s="6" t="s">
        <v>53</v>
      </c>
      <c r="D2" s="7" t="s">
        <v>69</v>
      </c>
      <c r="E2" s="27"/>
      <c r="F2" s="10" t="s">
        <v>71</v>
      </c>
      <c r="G2" s="7" t="s">
        <v>69</v>
      </c>
      <c r="H2" s="5"/>
    </row>
    <row r="3" spans="1:8" ht="15" customHeight="1">
      <c r="A3" s="12" t="s">
        <v>96</v>
      </c>
      <c r="B3" s="25"/>
      <c r="C3" s="70" t="s">
        <v>54</v>
      </c>
      <c r="D3" s="71">
        <v>50</v>
      </c>
      <c r="E3" s="27"/>
      <c r="F3" s="72" t="s">
        <v>72</v>
      </c>
      <c r="G3" s="71">
        <v>50</v>
      </c>
      <c r="H3" s="5"/>
    </row>
    <row r="4" spans="1:8" ht="15" customHeight="1">
      <c r="A4" s="58" t="s">
        <v>97</v>
      </c>
      <c r="B4" s="25"/>
      <c r="C4" s="70" t="s">
        <v>55</v>
      </c>
      <c r="D4" s="71">
        <v>20</v>
      </c>
      <c r="E4" s="27"/>
      <c r="F4" s="72" t="s">
        <v>73</v>
      </c>
      <c r="G4" s="71">
        <v>30</v>
      </c>
      <c r="H4" s="5"/>
    </row>
    <row r="5" spans="1:8" s="4" customFormat="1" ht="15" customHeight="1">
      <c r="A5" s="58" t="s">
        <v>198</v>
      </c>
      <c r="B5" s="26"/>
      <c r="C5" s="70" t="s">
        <v>56</v>
      </c>
      <c r="D5" s="71">
        <v>60</v>
      </c>
      <c r="E5" s="27"/>
      <c r="F5" s="72" t="s">
        <v>74</v>
      </c>
      <c r="G5" s="71">
        <v>10</v>
      </c>
      <c r="H5" s="5"/>
    </row>
    <row r="6" spans="1:8" s="4" customFormat="1" ht="15" customHeight="1">
      <c r="A6" s="58" t="s">
        <v>98</v>
      </c>
      <c r="B6" s="26"/>
      <c r="C6" s="70" t="s">
        <v>57</v>
      </c>
      <c r="D6" s="71">
        <v>40</v>
      </c>
      <c r="E6" s="27"/>
      <c r="F6" s="72" t="s">
        <v>75</v>
      </c>
      <c r="G6" s="71">
        <v>50</v>
      </c>
      <c r="H6" s="5"/>
    </row>
    <row r="7" spans="1:8" s="4" customFormat="1" ht="15" customHeight="1">
      <c r="A7" s="59" t="s">
        <v>99</v>
      </c>
      <c r="B7" s="26"/>
      <c r="C7" s="9" t="s">
        <v>102</v>
      </c>
      <c r="D7" s="69">
        <f>MAX(D3:D6)</f>
        <v>60</v>
      </c>
      <c r="E7" s="27"/>
      <c r="F7" s="9" t="s">
        <v>104</v>
      </c>
      <c r="G7" s="9">
        <f>MAX(G3:G6)</f>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70" t="s">
        <v>60</v>
      </c>
      <c r="D10" s="71">
        <v>50</v>
      </c>
      <c r="E10" s="27"/>
      <c r="F10" s="72" t="s">
        <v>60</v>
      </c>
      <c r="G10" s="71">
        <v>50</v>
      </c>
      <c r="H10" s="5"/>
    </row>
    <row r="11" spans="1:8" s="4" customFormat="1" ht="15" customHeight="1">
      <c r="A11" s="59" t="s">
        <v>199</v>
      </c>
      <c r="B11" s="26"/>
      <c r="C11" s="70" t="s">
        <v>61</v>
      </c>
      <c r="D11" s="71">
        <v>100</v>
      </c>
      <c r="E11" s="27"/>
      <c r="F11" s="72" t="s">
        <v>61</v>
      </c>
      <c r="G11" s="71">
        <v>100</v>
      </c>
      <c r="H11" s="5"/>
    </row>
    <row r="12" spans="1:8" s="4" customFormat="1" ht="15" customHeight="1">
      <c r="A12" s="13"/>
      <c r="B12" s="26"/>
      <c r="C12" s="70" t="s">
        <v>62</v>
      </c>
      <c r="D12" s="71">
        <v>40</v>
      </c>
      <c r="E12" s="27"/>
      <c r="F12" s="72" t="s">
        <v>62</v>
      </c>
      <c r="G12" s="71">
        <v>40</v>
      </c>
      <c r="H12" s="5"/>
    </row>
    <row r="13" spans="1:8" s="4" customFormat="1" ht="15" customHeight="1">
      <c r="A13" s="13"/>
      <c r="B13" s="26"/>
      <c r="C13" s="70" t="s">
        <v>63</v>
      </c>
      <c r="D13" s="71">
        <v>50</v>
      </c>
      <c r="E13" s="27"/>
      <c r="F13" s="72" t="s">
        <v>63</v>
      </c>
      <c r="G13" s="71">
        <v>50</v>
      </c>
      <c r="H13" s="5"/>
    </row>
    <row r="14" spans="1:8" s="4" customFormat="1" ht="15" customHeight="1">
      <c r="A14" s="13"/>
      <c r="B14" s="26"/>
      <c r="C14" s="70" t="s">
        <v>64</v>
      </c>
      <c r="D14" s="71">
        <v>20</v>
      </c>
      <c r="E14" s="27"/>
      <c r="F14" s="72" t="s">
        <v>64</v>
      </c>
      <c r="G14" s="71">
        <v>20</v>
      </c>
      <c r="H14" s="26"/>
    </row>
    <row r="15" spans="1:8" s="4" customFormat="1" ht="15" customHeight="1">
      <c r="A15" s="14"/>
      <c r="B15" s="26"/>
      <c r="C15" s="9" t="s">
        <v>103</v>
      </c>
      <c r="D15" s="69">
        <f>MAX(D8:D14)</f>
        <v>100</v>
      </c>
      <c r="E15" s="27"/>
      <c r="F15" s="9"/>
      <c r="G15" s="69">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Sheet6"/>
  <dimension ref="A1:F47"/>
  <sheetViews>
    <sheetView showGridLines="0" showZeros="0" tabSelected="1" workbookViewId="0">
      <selection activeCell="D8" sqref="D8"/>
    </sheetView>
  </sheetViews>
  <sheetFormatPr defaultRowHeight="14.4"/>
  <cols>
    <col min="1" max="1" width="12.6640625" customWidth="1"/>
    <col min="2" max="2" width="82.88671875" customWidth="1"/>
    <col min="3" max="3" width="29.109375" customWidth="1"/>
    <col min="4" max="4" width="15.109375" customWidth="1"/>
  </cols>
  <sheetData>
    <row r="1" spans="1:6" ht="60" customHeight="1">
      <c r="A1" s="17" t="s">
        <v>105</v>
      </c>
    </row>
    <row r="2" spans="1:6">
      <c r="A2" s="17" t="s">
        <v>106</v>
      </c>
    </row>
    <row r="3" spans="1:6" ht="32.4">
      <c r="A3" s="17" t="s">
        <v>107</v>
      </c>
      <c r="C3" s="44"/>
      <c r="D3" s="56"/>
    </row>
    <row r="4" spans="1:6" ht="15" customHeight="1">
      <c r="A4" s="19" t="s">
        <v>201</v>
      </c>
    </row>
    <row r="5" spans="1:6">
      <c r="A5" s="17" t="s">
        <v>108</v>
      </c>
      <c r="C5" s="97" t="s">
        <v>105</v>
      </c>
      <c r="D5" s="97"/>
    </row>
    <row r="6" spans="1:6" ht="16.5" customHeight="1">
      <c r="A6" s="17" t="s">
        <v>109</v>
      </c>
      <c r="C6" s="63" t="s">
        <v>118</v>
      </c>
      <c r="D6" s="95">
        <f ca="1">TODAY()</f>
        <v>43959</v>
      </c>
      <c r="F6" s="60" t="str">
        <f ca="1">IF(D6=TODAY(),"You got it!","")</f>
        <v>You got it!</v>
      </c>
    </row>
    <row r="7" spans="1:6" ht="16.5" customHeight="1">
      <c r="A7" s="19" t="s">
        <v>110</v>
      </c>
      <c r="C7" s="63" t="s">
        <v>119</v>
      </c>
      <c r="D7" s="96">
        <v>37581</v>
      </c>
    </row>
    <row r="8" spans="1:6" ht="16.5" customHeight="1">
      <c r="A8" s="17" t="s">
        <v>111</v>
      </c>
      <c r="C8" s="63" t="s">
        <v>120</v>
      </c>
      <c r="D8" s="93">
        <f ca="1">D7-D6</f>
        <v>-6378</v>
      </c>
    </row>
    <row r="9" spans="1:6">
      <c r="A9" s="17" t="s">
        <v>112</v>
      </c>
    </row>
    <row r="10" spans="1:6" ht="15" customHeight="1" thickBot="1">
      <c r="A10" s="19" t="s">
        <v>113</v>
      </c>
      <c r="C10" s="63" t="s">
        <v>121</v>
      </c>
      <c r="D10" s="74"/>
    </row>
    <row r="11" spans="1:6" ht="15" customHeight="1" thickTop="1" thickBot="1">
      <c r="A11" s="19" t="s">
        <v>114</v>
      </c>
      <c r="C11" s="63" t="s">
        <v>122</v>
      </c>
      <c r="D11" s="85">
        <f ca="1">D6+D10</f>
        <v>43959</v>
      </c>
    </row>
    <row r="12" spans="1:6" ht="15" customHeight="1" thickTop="1">
      <c r="A12" s="19" t="s">
        <v>200</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6"/>
    </row>
    <row r="27" spans="1:4">
      <c r="C27" s="97" t="s">
        <v>111</v>
      </c>
      <c r="D27" s="97"/>
    </row>
    <row r="28" spans="1:4">
      <c r="C28" s="63" t="s">
        <v>123</v>
      </c>
      <c r="D28" s="86">
        <f ca="1">NOW()</f>
        <v>43959.621376157411</v>
      </c>
    </row>
    <row r="31" spans="1:4">
      <c r="C31" s="97" t="s">
        <v>124</v>
      </c>
      <c r="D31" s="97"/>
    </row>
    <row r="32" spans="1:4">
      <c r="C32" s="63" t="s">
        <v>125</v>
      </c>
      <c r="D32" s="87">
        <v>0.33333333333333331</v>
      </c>
    </row>
    <row r="33" spans="3:4">
      <c r="C33" s="63" t="s">
        <v>126</v>
      </c>
      <c r="D33" s="87">
        <v>0.5</v>
      </c>
    </row>
    <row r="34" spans="3:4">
      <c r="C34" s="63" t="s">
        <v>127</v>
      </c>
      <c r="D34" s="87">
        <v>0.54166666666666663</v>
      </c>
    </row>
    <row r="35" spans="3:4" ht="15" thickBot="1">
      <c r="C35" s="63" t="s">
        <v>128</v>
      </c>
      <c r="D35" s="87">
        <v>0.70833333333333337</v>
      </c>
    </row>
    <row r="36" spans="3:4" ht="15.6" thickTop="1" thickBot="1">
      <c r="C36" s="63" t="s">
        <v>129</v>
      </c>
      <c r="D36" s="73">
        <f>((D35-D32)-(D34-D33))*24</f>
        <v>8.0000000000000018</v>
      </c>
    </row>
    <row r="37" spans="3:4" ht="15" thickTop="1"/>
    <row r="45" spans="3:4">
      <c r="C45" s="98" t="s">
        <v>130</v>
      </c>
      <c r="D45" s="98"/>
    </row>
    <row r="46" spans="3:4">
      <c r="C46" s="75" t="s">
        <v>131</v>
      </c>
      <c r="D46" s="83">
        <v>43005</v>
      </c>
    </row>
    <row r="47" spans="3:4">
      <c r="C47" s="75"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Sheet7"/>
  <dimension ref="A1:F37"/>
  <sheetViews>
    <sheetView showGridLines="0" workbookViewId="0"/>
  </sheetViews>
  <sheetFormatPr defaultRowHeight="14.4"/>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c r="A1" s="17" t="s">
        <v>133</v>
      </c>
      <c r="C1" s="44"/>
      <c r="D1" s="56"/>
      <c r="E1" s="56"/>
      <c r="F1" s="56"/>
    </row>
    <row r="2" spans="1:6">
      <c r="A2" s="17" t="s">
        <v>134</v>
      </c>
      <c r="C2" s="6" t="s">
        <v>143</v>
      </c>
      <c r="D2" s="6" t="s">
        <v>155</v>
      </c>
      <c r="E2" s="6" t="s">
        <v>164</v>
      </c>
      <c r="F2" s="6" t="s">
        <v>165</v>
      </c>
    </row>
    <row r="3" spans="1:6">
      <c r="A3" s="17" t="s">
        <v>135</v>
      </c>
      <c r="C3" s="63" t="s">
        <v>144</v>
      </c>
      <c r="D3" s="63" t="s">
        <v>156</v>
      </c>
      <c r="E3" s="74" t="str">
        <f>D3&amp;", "&amp;C3</f>
        <v>Dobre, Alexandra</v>
      </c>
      <c r="F3" s="30" t="str">
        <f>C3&amp;" "&amp;D3</f>
        <v>Alexandra Dobre</v>
      </c>
    </row>
    <row r="4" spans="1:6">
      <c r="A4" s="17" t="s">
        <v>136</v>
      </c>
      <c r="C4" s="63" t="s">
        <v>145</v>
      </c>
      <c r="D4" s="63" t="s">
        <v>157</v>
      </c>
      <c r="E4" s="74" t="str">
        <f>D4&amp;","&amp;C4</f>
        <v>Costache,Andrei</v>
      </c>
      <c r="F4" s="30" t="str">
        <f>C4&amp; " "&amp;D4</f>
        <v>Andrei Costache</v>
      </c>
    </row>
    <row r="5" spans="1:6">
      <c r="A5" s="17" t="s">
        <v>137</v>
      </c>
      <c r="C5" s="63" t="s">
        <v>146</v>
      </c>
      <c r="D5" s="63" t="s">
        <v>158</v>
      </c>
      <c r="E5" s="74" t="str">
        <f>D5&amp; "," &amp;C5</f>
        <v>Antonescu,Emil</v>
      </c>
      <c r="F5" s="30" t="str">
        <f>C5&amp; " "&amp;D5</f>
        <v>Emil Antonescu</v>
      </c>
    </row>
    <row r="6" spans="1:6">
      <c r="A6" s="17" t="s">
        <v>10</v>
      </c>
      <c r="C6" s="63" t="s">
        <v>147</v>
      </c>
      <c r="D6" s="63" t="s">
        <v>159</v>
      </c>
      <c r="E6" s="74" t="str">
        <f>D6&amp; "," &amp;C6</f>
        <v>Florea,Magda</v>
      </c>
      <c r="F6" s="30" t="str">
        <f>C6&amp; " "&amp;D6</f>
        <v>Magda Florea</v>
      </c>
    </row>
    <row r="7" spans="1:6">
      <c r="A7" s="17" t="s">
        <v>22</v>
      </c>
      <c r="C7" s="63" t="s">
        <v>148</v>
      </c>
      <c r="D7" s="63" t="s">
        <v>160</v>
      </c>
      <c r="E7" s="74" t="str">
        <f>D7&amp; "," &amp;C7</f>
        <v>Milea,Ștefan</v>
      </c>
      <c r="F7" s="30" t="str">
        <f>C7&amp; " " &amp;D7</f>
        <v>Ștefan Milea</v>
      </c>
    </row>
    <row r="8" spans="1:6">
      <c r="A8" s="17" t="s">
        <v>138</v>
      </c>
      <c r="C8" s="63" t="s">
        <v>149</v>
      </c>
      <c r="D8" s="63" t="s">
        <v>161</v>
      </c>
      <c r="E8" s="74" t="str">
        <f>D8&amp; ","&amp;C8</f>
        <v>Munteanu,Iustin</v>
      </c>
      <c r="F8" s="30" t="str">
        <f>C8&amp; " "&amp;D8</f>
        <v>Iustin Munteanu</v>
      </c>
    </row>
    <row r="9" spans="1:6">
      <c r="A9" s="17" t="s">
        <v>139</v>
      </c>
      <c r="C9" s="63" t="s">
        <v>150</v>
      </c>
      <c r="D9" s="63" t="s">
        <v>162</v>
      </c>
      <c r="E9" s="74" t="str">
        <f>D9&amp; ","&amp;C9</f>
        <v>Năstase,Daniel</v>
      </c>
      <c r="F9" s="30" t="str">
        <f>C9&amp; " "&amp;D9</f>
        <v>Daniel Năstase</v>
      </c>
    </row>
    <row r="10" spans="1:6" ht="15" customHeight="1">
      <c r="A10" s="19" t="s">
        <v>207</v>
      </c>
      <c r="C10" s="63" t="s">
        <v>151</v>
      </c>
      <c r="D10" s="63" t="s">
        <v>163</v>
      </c>
      <c r="E10" s="74" t="str">
        <f>D10&amp; ","&amp;C10</f>
        <v>Moldovan,Marcela</v>
      </c>
      <c r="F10" s="30" t="str">
        <f>C10&amp; " "&amp;D10</f>
        <v>Marcela Moldovan</v>
      </c>
    </row>
    <row r="11" spans="1:6" ht="15" customHeight="1">
      <c r="A11" s="19" t="s">
        <v>208</v>
      </c>
    </row>
    <row r="12" spans="1:6" ht="15" customHeight="1">
      <c r="A12" s="19" t="s">
        <v>209</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97" t="s">
        <v>152</v>
      </c>
      <c r="D27" s="97"/>
    </row>
    <row r="28" spans="1:4">
      <c r="C28" s="63" t="s">
        <v>118</v>
      </c>
      <c r="D28" s="82">
        <f ca="1">TODAY()</f>
        <v>43959</v>
      </c>
    </row>
    <row r="29" spans="1:4">
      <c r="C29" s="63" t="s">
        <v>123</v>
      </c>
      <c r="D29" s="86">
        <f ca="1">NOW()</f>
        <v>43959.621376388888</v>
      </c>
    </row>
    <row r="31" spans="1:4">
      <c r="C31" s="98" t="s">
        <v>153</v>
      </c>
      <c r="D31" s="98"/>
    </row>
    <row r="32" spans="1:4">
      <c r="C32" s="63" t="str">
        <f ca="1">C28&amp;" "&amp;D28</f>
        <v>Data de azi: 43959</v>
      </c>
      <c r="D32" s="63"/>
    </row>
    <row r="33" spans="3:4">
      <c r="C33" s="63" t="str">
        <f ca="1">C29&amp;" "&amp;D29</f>
        <v>Ora curentă: 43959.6213763889</v>
      </c>
      <c r="D33" s="63"/>
    </row>
    <row r="35" spans="3:4">
      <c r="C35" s="99" t="s">
        <v>154</v>
      </c>
      <c r="D35" s="99"/>
    </row>
    <row r="36" spans="3:4">
      <c r="C36" s="30" t="str">
        <f ca="1">C28 &amp;" "&amp; TEXT(D28,"DD.MM.YYYY")</f>
        <v>Data de azi: 08.05.2020</v>
      </c>
      <c r="D36" s="30"/>
    </row>
    <row r="37" spans="3:4">
      <c r="C37" s="30" t="str">
        <f ca="1">C29&amp;" "&amp;TEXT(D29,"H:MM")</f>
        <v>Ora curentă: 14:54</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Sheet8"/>
  <dimension ref="A1:F37"/>
  <sheetViews>
    <sheetView showGridLines="0" topLeftCell="A8" workbookViewId="0"/>
  </sheetViews>
  <sheetFormatPr defaultRowHeight="14.4"/>
  <cols>
    <col min="1" max="1" width="12.6640625" customWidth="1"/>
    <col min="2" max="2" width="82.88671875" customWidth="1"/>
    <col min="3" max="3" width="17.109375" customWidth="1"/>
    <col min="4" max="4" width="26.109375" bestFit="1" customWidth="1"/>
  </cols>
  <sheetData>
    <row r="1" spans="1:6" ht="60" customHeight="1">
      <c r="A1" s="17" t="s">
        <v>166</v>
      </c>
      <c r="D1" s="56"/>
    </row>
    <row r="2" spans="1:6">
      <c r="A2" s="17" t="s">
        <v>167</v>
      </c>
      <c r="E2" s="20"/>
      <c r="F2" s="20"/>
    </row>
    <row r="3" spans="1:6" ht="15" customHeight="1">
      <c r="A3" s="19" t="s">
        <v>202</v>
      </c>
      <c r="E3" s="20"/>
      <c r="F3" s="20"/>
    </row>
    <row r="4" spans="1:6" ht="15" customHeight="1">
      <c r="A4" s="19" t="s">
        <v>168</v>
      </c>
      <c r="E4" s="20"/>
      <c r="F4" s="20"/>
    </row>
    <row r="5" spans="1:6" ht="15" customHeight="1">
      <c r="A5" s="19" t="s">
        <v>203</v>
      </c>
      <c r="C5" s="61"/>
      <c r="E5" s="20"/>
      <c r="F5" s="20"/>
    </row>
    <row r="6" spans="1:6" ht="15" customHeight="1">
      <c r="A6" s="19" t="s">
        <v>204</v>
      </c>
      <c r="E6" s="20"/>
      <c r="F6" s="20"/>
    </row>
    <row r="7" spans="1:6">
      <c r="A7" s="17" t="s">
        <v>10</v>
      </c>
      <c r="C7" s="20"/>
      <c r="D7" s="20"/>
      <c r="E7" s="20"/>
      <c r="F7" s="20"/>
    </row>
    <row r="8" spans="1:6">
      <c r="A8" s="17" t="s">
        <v>22</v>
      </c>
      <c r="C8" s="100" t="s">
        <v>166</v>
      </c>
      <c r="D8" s="100"/>
    </row>
    <row r="9" spans="1:6" ht="16.8">
      <c r="A9" s="17" t="s">
        <v>169</v>
      </c>
      <c r="C9" s="76" t="s">
        <v>177</v>
      </c>
      <c r="D9" s="93" t="b">
        <v>1</v>
      </c>
    </row>
    <row r="10" spans="1:6" ht="16.8">
      <c r="A10" s="17" t="s">
        <v>170</v>
      </c>
      <c r="C10" s="76" t="s">
        <v>178</v>
      </c>
      <c r="D10" s="93" t="b">
        <v>0</v>
      </c>
    </row>
    <row r="11" spans="1:6" ht="15" customHeight="1" thickBot="1">
      <c r="A11" s="19" t="s">
        <v>205</v>
      </c>
      <c r="C11" s="20"/>
      <c r="D11" s="20"/>
    </row>
    <row r="12" spans="1:6" ht="15" customHeight="1" thickTop="1" thickBot="1">
      <c r="A12" s="19" t="s">
        <v>206</v>
      </c>
      <c r="C12" s="29">
        <v>50</v>
      </c>
      <c r="D12" s="28" t="str">
        <f>IF(C12&lt;100,"Mai mic decât 100","Mai mare sau egal cu 100")</f>
        <v>Mai mic decât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 thickBot="1"/>
    <row r="27" spans="1:6" ht="15" thickBot="1">
      <c r="C27" s="37" t="s">
        <v>59</v>
      </c>
      <c r="D27" s="38" t="s">
        <v>181</v>
      </c>
      <c r="E27" s="38" t="s">
        <v>186</v>
      </c>
      <c r="F27" s="38" t="s">
        <v>185</v>
      </c>
    </row>
    <row r="28" spans="1:6">
      <c r="C28" s="39" t="s">
        <v>179</v>
      </c>
      <c r="D28" s="39">
        <v>2</v>
      </c>
      <c r="E28" s="89">
        <v>9.7607115856835538</v>
      </c>
      <c r="F28" s="89">
        <f>'Instrucțiunile IF'!$E$28:$E$29*'Instrucțiunile IF'!$D$28:$D$29</f>
        <v>19.521423171367108</v>
      </c>
    </row>
    <row r="29" spans="1:6" ht="15" thickBot="1">
      <c r="C29" s="31" t="s">
        <v>180</v>
      </c>
      <c r="D29" s="31">
        <v>3</v>
      </c>
      <c r="E29" s="90">
        <v>3.4189202461080024</v>
      </c>
      <c r="F29" s="90">
        <f>'Instrucțiunile IF'!$E$28:$E$29*'Instrucțiunile IF'!$D$28:$D$29</f>
        <v>10.256760738324008</v>
      </c>
    </row>
    <row r="30" spans="1:6">
      <c r="C30" s="20"/>
      <c r="D30" s="20"/>
      <c r="E30" s="20"/>
      <c r="F30" s="20"/>
    </row>
    <row r="31" spans="1:6">
      <c r="C31" s="20"/>
      <c r="D31" s="20" t="s">
        <v>182</v>
      </c>
      <c r="E31" s="91">
        <f>SUM('Instrucțiunile IF'!$E$28:$E$29)</f>
        <v>13.179631831791557</v>
      </c>
      <c r="F31" s="91">
        <f>SUM('Instrucțiunile IF'!F28:F29)</f>
        <v>29.778183909691116</v>
      </c>
    </row>
    <row r="32" spans="1:6" ht="15" thickBot="1">
      <c r="C32" s="20"/>
      <c r="D32" s="20"/>
      <c r="E32" s="20"/>
      <c r="F32" s="20"/>
    </row>
    <row r="33" spans="3:6" ht="15.6" thickTop="1" thickBot="1">
      <c r="C33" s="20"/>
      <c r="D33" s="20" t="s">
        <v>183</v>
      </c>
      <c r="E33" s="29" t="s">
        <v>187</v>
      </c>
      <c r="F33" s="92">
        <f>IF(E33="Da",F31*ImpozitVânzări,0)</f>
        <v>2.456700172549517</v>
      </c>
    </row>
    <row r="34" spans="3:6" ht="15.6" thickTop="1" thickBot="1">
      <c r="C34" s="20"/>
      <c r="D34" s="20"/>
      <c r="E34" s="20"/>
      <c r="F34" s="20"/>
    </row>
    <row r="35" spans="3:6" ht="15.6" thickTop="1" thickBot="1">
      <c r="C35" s="20"/>
      <c r="D35" s="20" t="s">
        <v>184</v>
      </c>
      <c r="E35" s="29" t="s">
        <v>187</v>
      </c>
      <c r="F35" s="92">
        <f>IF(E35="Da",SUM(D28:D29)*1.25,0)</f>
        <v>6.25</v>
      </c>
    </row>
    <row r="36" spans="3:6" ht="15" thickTop="1"/>
    <row r="37" spans="3:6">
      <c r="D37" s="20" t="s">
        <v>185</v>
      </c>
      <c r="E37" s="20"/>
      <c r="F37" s="91">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sheetPr codeName="ws_LearnMore"/>
  <dimension ref="A1:B5"/>
  <sheetViews>
    <sheetView showGridLines="0" topLeftCell="A4" workbookViewId="0"/>
  </sheetViews>
  <sheetFormatPr defaultColWidth="8.88671875" defaultRowHeight="15" customHeight="1"/>
  <cols>
    <col min="1" max="1" width="8.88671875" style="8"/>
    <col min="2" max="2" width="95.109375" style="21" customWidth="1"/>
    <col min="3" max="16384" width="8.88671875" style="21"/>
  </cols>
  <sheetData>
    <row r="1" spans="1:2" ht="60" customHeight="1">
      <c r="A1" s="8" t="s">
        <v>188</v>
      </c>
    </row>
    <row r="2" spans="1:2" s="22" customFormat="1" ht="15" customHeight="1">
      <c r="A2" s="8" t="s">
        <v>189</v>
      </c>
      <c r="B2" s="21"/>
    </row>
    <row r="3" spans="1:2" s="22" customFormat="1" ht="15" customHeight="1">
      <c r="A3" s="8" t="s">
        <v>190</v>
      </c>
      <c r="B3" s="21"/>
    </row>
    <row r="4" spans="1:2" s="23" customFormat="1" ht="15" customHeight="1">
      <c r="A4" s="8" t="s">
        <v>191</v>
      </c>
      <c r="B4" s="21"/>
    </row>
    <row r="5" spans="1:2" s="23" customFormat="1" ht="15" customHeight="1">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2020-05-08T11:54:57Z</dcterms:modified>
</cp:coreProperties>
</file>