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3"/>
  <workbookPr filterPrivacy="1" codeName="ThisWorkbook"/>
  <xr:revisionPtr revIDLastSave="68" documentId="11_128BCA6D265A78D2AC1440AF689B491FF660B693" xr6:coauthVersionLast="45" xr6:coauthVersionMax="45" xr10:uidLastSave="{98541FF4-FB98-4C16-9946-8366056416EF}"/>
  <bookViews>
    <workbookView xWindow="-120" yWindow="-120" windowWidth="19200" windowHeight="10320" tabRatio="927" activeTab="3"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5" i="13" l="1"/>
  <c r="D10" i="13"/>
  <c r="D9" i="13"/>
  <c r="E4" i="15"/>
  <c r="F4" i="15"/>
  <c r="E5" i="15"/>
  <c r="F5" i="15"/>
  <c r="E6" i="15"/>
  <c r="F6" i="15"/>
  <c r="E7" i="15"/>
  <c r="F7" i="15"/>
  <c r="E8" i="15"/>
  <c r="F8" i="15"/>
  <c r="E9" i="15"/>
  <c r="F9" i="15"/>
  <c r="E10" i="15"/>
  <c r="F10" i="15"/>
  <c r="F3" i="15"/>
  <c r="E3" i="15"/>
  <c r="D28" i="10"/>
  <c r="D6" i="10"/>
  <c r="D8" i="10" s="1"/>
  <c r="G15" i="11"/>
  <c r="D15" i="11"/>
  <c r="G7" i="11"/>
  <c r="D7" i="11"/>
  <c r="G15" i="1"/>
  <c r="D15" i="1"/>
  <c r="G7" i="1"/>
  <c r="D7" i="1"/>
  <c r="G15" i="16"/>
  <c r="D15" i="16"/>
  <c r="G7" i="16"/>
  <c r="D7" i="16"/>
  <c r="F7" i="19"/>
  <c r="F6" i="19"/>
  <c r="F5" i="19"/>
  <c r="F4" i="19"/>
  <c r="F3" i="19"/>
  <c r="F29" i="13" l="1"/>
  <c r="F28" i="13"/>
  <c r="D12" i="13"/>
  <c r="D36" i="10" l="1"/>
  <c r="G51" i="16"/>
  <c r="G7" i="19"/>
  <c r="F6" i="10"/>
  <c r="J43" i="19"/>
  <c r="G6" i="19"/>
  <c r="G5" i="19"/>
  <c r="G4" i="19"/>
  <c r="G3" i="19"/>
  <c r="D51" i="16"/>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<sst xmlns="http://schemas.openxmlformats.org/spreadsheetml/2006/main" count="312" uniqueCount="211">
  <si>
    <t>Începeți lucrul cu formule</t>
  </si>
  <si>
    <t>În doar câțiva pași, veți începe să creați formule și funcții în Excel, cea mai puternică 
aplicație pentru foi de calcul din lume.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</si>
  <si>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</si>
  <si>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</si>
  <si>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</si>
  <si>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Numere de utilizat:</t>
  </si>
  <si>
    <t>Operație:</t>
  </si>
  <si>
    <t>Formule:</t>
  </si>
  <si>
    <t>Răspunsuri:</t>
  </si>
  <si>
    <t xml:space="preserve">Pentru a aduna, selectați celula F3, tastați =C3+C4, apoi apăsați Enter. 
</t>
  </si>
  <si>
    <t xml:space="preserve">Adunare (+) </t>
  </si>
  <si>
    <t xml:space="preserve">Pentru a scădea, selectați celula F4, tastați =C3-C4, apoi apăsați Enter. </t>
  </si>
  <si>
    <t xml:space="preserve">Scădere (-) </t>
  </si>
  <si>
    <t xml:space="preserve">Pentru a înmulți, selectați celula F5, tastați =C3*C4, apoi apăsați Enter.
</t>
  </si>
  <si>
    <t xml:space="preserve">Înmulțire (*) </t>
  </si>
  <si>
    <t xml:space="preserve">Pentru a împărți, selectați celula F6, tastați =C3/C4, apoi apăsați Enter.
</t>
  </si>
  <si>
    <t xml:space="preserve">Împărțire (/) </t>
  </si>
  <si>
    <t>Încercați asta: modificați numerele din celulele C3 și C4 și urmăriți cum rezultatele formulei se schimbă automat.</t>
  </si>
  <si>
    <t xml:space="preserve">Putere (^) </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</si>
  <si>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</si>
  <si>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</si>
  <si>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</si>
  <si>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</si>
  <si>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</si>
  <si>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</si>
  <si>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</si>
  <si>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</si>
  <si>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</si>
  <si>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</si>
  <si>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=10+20 este o formulă în care 10 și 20 sunt constante, iar semnul + este operatorul.</t>
  </si>
  <si>
    <t>=SUM(A1:A10) este o formulă în care SUM este numele funcției, parantezele de deschidere și de închidere conțin argumentele formulei, iar A1:A10 este zona de celule a funcției.</t>
  </si>
  <si>
    <t>=SUM(A1:A10;C1:C10) este o formulă în care SUM este numele funcției, parantezele de deschidere și de închidere conțin argumentele formulei, iar A1:A10;C1:C10 sunt zonele de celule ale funcției, separate printr-o virgulă.</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</si>
  <si>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</si>
  <si>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</si>
  <si>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</si>
  <si>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</si>
  <si>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</si>
  <si>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</si>
  <si>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</si>
  <si>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</si>
  <si>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</si>
  <si>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</si>
  <si>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</si>
  <si>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</si>
  <si>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Fructe</t>
  </si>
  <si>
    <t>Sumă</t>
  </si>
  <si>
    <t>Carne</t>
  </si>
  <si>
    <t xml:space="preserve">Sub coloana Cantitate pentru Fruct (celula D7), introduceți =SUM(D3:D6) sau tastați =SUM(, apoi selectați zona respectivă cu mouse-ul și apăsați Enter. Acest lucru va aduna valorile din celulele D3, D4, D5 și D6. Răspunsul dvs. ar trebui să fie 170.
</t>
  </si>
  <si>
    <t>Mere</t>
  </si>
  <si>
    <t>Carne de vită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</si>
  <si>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</si>
  <si>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Portocale</t>
  </si>
  <si>
    <t>Carne de pui</t>
  </si>
  <si>
    <t>Iată o comandă rapidă interesantă de la tastatură. Selectați celula D15, apoi apăsați Alt =, apoi Enter. Acest lucru introduce automat SUM pentru dvs.</t>
  </si>
  <si>
    <t>Banane</t>
  </si>
  <si>
    <t>Carne de porc</t>
  </si>
  <si>
    <t>Lămâi</t>
  </si>
  <si>
    <t>Pește</t>
  </si>
  <si>
    <t>CREDIT SUPLIMENTAR
Încercați funcția COUNT utilizând oricare dintre metodele încercate deja. Funcția COUNT contorizează numărul de celule dintr-o zonă care conține numere.</t>
  </si>
  <si>
    <t xml:space="preserve">SUM &gt; </t>
  </si>
  <si>
    <t>Mai multe despre funcții</t>
  </si>
  <si>
    <t>Articol</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</si>
  <si>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</si>
  <si>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Pâine</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</si>
  <si>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</si>
  <si>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Gogoși</t>
  </si>
  <si>
    <t>Funcția TODAY returnează data de astăzi. Aceasta se va actualiza automat atunci când Excel recalculează.</t>
  </si>
  <si>
    <t>Fursecuri</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</si>
  <si>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</si>
  <si>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Torturi</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</si>
  <si>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</si>
  <si>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Tarte</t>
  </si>
  <si>
    <t>COUNT &gt;</t>
  </si>
  <si>
    <t>Totul despre funcția SUM</t>
  </si>
  <si>
    <t>Utilizarea Însumării automate pentru a aduna numere</t>
  </si>
  <si>
    <t>Totul despre funcția COUNT</t>
  </si>
  <si>
    <t>Înapoi la început</t>
  </si>
  <si>
    <t>Mașini</t>
  </si>
  <si>
    <t>Camioane</t>
  </si>
  <si>
    <t>Biciclete</t>
  </si>
  <si>
    <t>Role</t>
  </si>
  <si>
    <t>Total:</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</si>
  <si>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</si>
  <si>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</si>
  <si>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</si>
  <si>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</si>
  <si>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</si>
  <si>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</si>
  <si>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</si>
  <si>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</si>
  <si>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</si>
  <si>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AVERAGE &gt;</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</si>
  <si>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</si>
  <si>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</si>
  <si>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</si>
  <si>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</si>
  <si>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</si>
  <si>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</si>
  <si>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</si>
  <si>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</si>
  <si>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</si>
  <si>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</si>
  <si>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</si>
  <si>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Acum selectați celula G7 și introduceți o funcție MAX tastând =MAX(G3:G6).
</t>
  </si>
  <si>
    <t xml:space="preserve">În celula D15, puteți să utilizați Expertul însumare automată sau să tastați pentru a introduce o funcție MIN sau MAX. 
</t>
  </si>
  <si>
    <t xml:space="preserve">Mai multe informații de pe web
</t>
  </si>
  <si>
    <t>MIN &gt;</t>
  </si>
  <si>
    <t>MAX &gt;</t>
  </si>
  <si>
    <t>Totul despre funcția MIN</t>
  </si>
  <si>
    <t>Totul despre funcția MAX</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</si>
  <si>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</si>
  <si>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MIN sau 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</si>
  <si>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</si>
  <si>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</si>
  <si>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</si>
  <si>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Scăderea datelor - Introduceți următoarea dvs. zi de naștere în formatul DD.MM.YY în celula D7 și Excel vă va spune câte zile mai sunt până atunci, utilizând =D6-D7 în celula D8.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</si>
  <si>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</si>
  <si>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</si>
  <si>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Data de azi:</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</si>
  <si>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</si>
  <si>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Ziua dvs. de naștere:</t>
  </si>
  <si>
    <t>Funcții de oră</t>
  </si>
  <si>
    <t>Zile până la ziua dvs. de naștere:</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</si>
  <si>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</si>
  <si>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</si>
  <si>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Zile din perioada de grație:</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</si>
  <si>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</si>
  <si>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Factură scadentă pe:</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</si>
  <si>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</si>
  <si>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Totul despre funcția TODAY</t>
  </si>
  <si>
    <t>Totul despre funcția NOW</t>
  </si>
  <si>
    <t>Totul despre funcția DATE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</si>
  <si>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</si>
  <si>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</si>
  <si>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</si>
  <si>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</si>
  <si>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</si>
  <si>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</si>
  <si>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</si>
  <si>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</si>
  <si>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</si>
  <si>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</si>
  <si>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</si>
  <si>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</si>
  <si>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Prenume</t>
  </si>
  <si>
    <t>Nume de familie</t>
  </si>
  <si>
    <t>Nume, Prenume</t>
  </si>
  <si>
    <t>Nume complet</t>
  </si>
  <si>
    <t xml:space="preserve">În celula E3, introduceți =D3&amp;C3 pentru a uni numele și prenumele. 
</t>
  </si>
  <si>
    <t>Alexandra</t>
  </si>
  <si>
    <t>Dobre</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</si>
  <si>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</si>
  <si>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Andrei</t>
  </si>
  <si>
    <t>Costache</t>
  </si>
  <si>
    <t xml:space="preserve">Pentru a crea numele complet, vom uni numele și prenumele, dar vom utiliza un spațiu fără virgulă. În F3, introducem =C3&amp;" "&amp;D3.
</t>
  </si>
  <si>
    <t>Emil</t>
  </si>
  <si>
    <t>Antonescu</t>
  </si>
  <si>
    <t>Magda</t>
  </si>
  <si>
    <t>Florea</t>
  </si>
  <si>
    <t>Ștefan</t>
  </si>
  <si>
    <t>Milea</t>
  </si>
  <si>
    <t>Utilizarea textului și a numerelor împreună</t>
  </si>
  <si>
    <t>Iustin</t>
  </si>
  <si>
    <t>Munteanu</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</si>
  <si>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</si>
  <si>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Daniel</t>
  </si>
  <si>
    <t>Năstase</t>
  </si>
  <si>
    <t xml:space="preserve">În celula C36, introduceți =C28&amp;" "&amp;TEXT(D28;"DD.MM.YYYY"). DD.MM.YYYY este codul de formatare specific României pentru zi.lună.an, cum ar fi 25.09.2017.
</t>
  </si>
  <si>
    <t>Marcela</t>
  </si>
  <si>
    <t>Moldovan</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</si>
  <si>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</si>
  <si>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</si>
  <si>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</si>
  <si>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</si>
  <si>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</si>
  <si>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Utilizarea textului și a numerelor</t>
  </si>
  <si>
    <t>Unirea textului și a numerelor</t>
  </si>
  <si>
    <t>Formatarea textului și a numerelor</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</si>
  <si>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</si>
  <si>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</si>
  <si>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În celula D9, introduceți =IF(C9="Măr";TRUE;FALSE). Răspunsul corect este TRUE. 
</t>
  </si>
  <si>
    <t xml:space="preserve">Copiați D9 în D10. Răspunsul aici ar trebui să fie FALSE, deoarece o portocală nu este un măr.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</si>
  <si>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</si>
  <si>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</si>
  <si>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Instrucțiune IF cu altă funcție</t>
  </si>
  <si>
    <t>Măr</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</si>
  <si>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</si>
  <si>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Portocală</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</si>
  <si>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</si>
  <si>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</si>
  <si>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</si>
  <si>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</si>
  <si>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</si>
  <si>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</si>
  <si>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</si>
  <si>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</si>
  <si>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Cantitate</t>
  </si>
  <si>
    <t>Cost</t>
  </si>
  <si>
    <t>Total</t>
  </si>
  <si>
    <t>Widget</t>
  </si>
  <si>
    <t>Chestie</t>
  </si>
  <si>
    <t>Subtotal</t>
  </si>
  <si>
    <t>Impozit pe vânzări?</t>
  </si>
  <si>
    <t>Nu</t>
  </si>
  <si>
    <t>Livrare?</t>
  </si>
  <si>
    <t>Da</t>
  </si>
  <si>
    <t>TE</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</si>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</sst>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0.00\ &quot;lei&quot;;[Red]\-#,##0.00\ &quot;lei&quot;"/>
    <numFmt numFmtId="165" formatCode="_-* #,##0\ &quot;lei&quot;_-;\-* #,##0\ &quot;lei&quot;_-;_-* &quot;-&quot;\ &quot;lei&quot;_-;_-@_-"/>
    <numFmt numFmtId="166" formatCode="_-* #,##0.00\ &quot;lei&quot;_-;\-* #,##0.00\ &quot;lei&quot;_-;_-* &quot;-&quot;??\ &quot;lei&quot;_-;_-@_-"/>
    <numFmt numFmtId="167" formatCode="_(* #,##0_);_(* \(#,##0\);_(* &quot;-&quot;_);_(@_)"/>
    <numFmt numFmtId="168" formatCode="_(* #,##0.00_);_(* \(#,##0.00\);_(* &quot;-&quot;??_);_(@_)"/>
    <numFmt numFmtId="169" formatCode="dd\.mm\.yy;@"/>
    <numFmt numFmtId="170" formatCode="dd/mm/yy;@"/>
    <numFmt numFmtId="171" formatCode="h:mm;@"/>
    <numFmt numFmtId="172" formatCode="[$-409]h:mm\ AM/PM;@"/>
  </numFmts>
  <fonts count="37">
    <font>
      <sz val="11"/>
      <color theme="1"/>
      <name val="Calibri"/>
      <family val="2"/>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26"/>
      <color theme="2" tint="-0.749992370372631"/>
      <name val="Calibri"/>
      <family val="2"/>
      <scheme val="minor"/>
    </font>
    <font>
      <sz val="11"/>
      <color theme="1"/>
      <name val="Calibri"/>
      <family val="2"/>
      <scheme val="minor"/>
    </font>
    <font>
      <sz val="12"/>
      <color theme="1" tint="0.249977111117893"/>
      <name val="Calibri"/>
      <family val="2"/>
      <scheme val="minor"/>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2" fillId="0" borderId="0" applyFill="0" applyBorder="0">
      <alignment wrapText="1"/>
    </xf>
    <xf numFmtId="0" fontId="1" fillId="0" borderId="0"/>
    <xf numFmtId="0" fontId="3" fillId="2" borderId="0" applyNumberFormat="0" applyProtection="0">
      <alignment horizontal="left" wrapText="1" indent="4"/>
    </xf>
    <xf numFmtId="0" fontId="2" fillId="2" borderId="0" applyNumberFormat="0" applyProtection="0">
      <alignment horizontal="left" wrapText="1" indent="4"/>
    </xf>
    <xf numFmtId="0" fontId="4" fillId="0" borderId="0"/>
    <xf numFmtId="0" fontId="4"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4" fillId="0" borderId="0" applyNumberFormat="0" applyFill="0" applyBorder="0" applyAlignment="0" applyProtection="0"/>
    <xf numFmtId="0" fontId="1" fillId="4" borderId="0"/>
    <xf numFmtId="0" fontId="1" fillId="5" borderId="1"/>
    <xf numFmtId="0" fontId="1" fillId="4" borderId="2"/>
    <xf numFmtId="0" fontId="23" fillId="0" borderId="0" applyNumberFormat="0" applyFill="0" applyBorder="0" applyAlignment="0" applyProtection="0"/>
    <xf numFmtId="168" fontId="9" fillId="0" borderId="0" applyFont="0" applyFill="0" applyBorder="0" applyAlignment="0" applyProtection="0"/>
    <xf numFmtId="167"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24" fillId="0" borderId="0" applyNumberFormat="0" applyFill="0" applyBorder="0" applyAlignment="0" applyProtection="0"/>
    <xf numFmtId="0" fontId="25" fillId="0" borderId="14" applyNumberFormat="0" applyFill="0" applyAlignment="0" applyProtection="0"/>
    <xf numFmtId="0" fontId="26" fillId="0" borderId="15" applyNumberFormat="0" applyFill="0" applyAlignment="0" applyProtection="0"/>
    <xf numFmtId="0" fontId="27" fillId="0" borderId="16" applyNumberFormat="0" applyFill="0" applyAlignment="0" applyProtection="0"/>
    <xf numFmtId="0" fontId="27" fillId="0" borderId="0" applyNumberFormat="0" applyFill="0" applyBorder="0" applyAlignment="0" applyProtection="0"/>
    <xf numFmtId="0" fontId="28" fillId="7" borderId="0" applyNumberFormat="0" applyBorder="0" applyAlignment="0" applyProtection="0"/>
    <xf numFmtId="0" fontId="29" fillId="8" borderId="0" applyNumberFormat="0" applyBorder="0" applyAlignment="0" applyProtection="0"/>
    <xf numFmtId="0" fontId="30" fillId="9" borderId="0" applyNumberFormat="0" applyBorder="0" applyAlignment="0" applyProtection="0"/>
    <xf numFmtId="0" fontId="31" fillId="10" borderId="17" applyNumberFormat="0" applyAlignment="0" applyProtection="0"/>
    <xf numFmtId="0" fontId="32" fillId="11" borderId="18" applyNumberFormat="0" applyAlignment="0" applyProtection="0"/>
    <xf numFmtId="0" fontId="33" fillId="11" borderId="17" applyNumberFormat="0" applyAlignment="0" applyProtection="0"/>
    <xf numFmtId="0" fontId="34" fillId="0" borderId="19" applyNumberFormat="0" applyFill="0" applyAlignment="0" applyProtection="0"/>
    <xf numFmtId="0" fontId="11" fillId="12" borderId="20" applyNumberFormat="0" applyAlignment="0" applyProtection="0"/>
    <xf numFmtId="0" fontId="35" fillId="0" borderId="0" applyNumberFormat="0" applyFill="0" applyBorder="0" applyAlignment="0" applyProtection="0"/>
    <xf numFmtId="0" fontId="9" fillId="13" borderId="1" applyNumberFormat="0" applyFont="0" applyAlignment="0" applyProtection="0"/>
    <xf numFmtId="0" fontId="36" fillId="0" borderId="0" applyNumberFormat="0" applyFill="0" applyBorder="0" applyAlignment="0" applyProtection="0"/>
    <xf numFmtId="0" fontId="6" fillId="0" borderId="21" applyNumberFormat="0" applyFill="0" applyAlignment="0" applyProtection="0"/>
    <xf numFmtId="0" fontId="4"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4"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4"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4"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4"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0">
    <xf numFmtId="0" fontId="0" fillId="0" borderId="0" xfId="0"/>
    <xf numFmtId="0" fontId="1" fillId="0" borderId="0" xfId="2"/>
    <xf numFmtId="0" fontId="3" fillId="2" borderId="0" xfId="3">
      <alignment horizontal="left" wrapText="1" indent="4"/>
    </xf>
    <xf numFmtId="0" fontId="2" fillId="2" borderId="0" xfId="4">
      <alignment horizontal="left" wrapText="1" indent="4"/>
    </xf>
    <xf numFmtId="0" fontId="1" fillId="0" borderId="0" xfId="2" applyAlignment="1">
      <alignment horizontal="left"/>
    </xf>
    <xf numFmtId="0" fontId="5" fillId="0" borderId="0" xfId="0" applyFont="1"/>
    <xf numFmtId="0" fontId="4" fillId="3" borderId="0" xfId="6"/>
    <xf numFmtId="0" fontId="4" fillId="3" borderId="0" xfId="6" applyAlignment="1">
      <alignment horizontal="right"/>
    </xf>
    <xf numFmtId="0" fontId="4" fillId="0" borderId="0" xfId="5"/>
    <xf numFmtId="0" fontId="6" fillId="0" borderId="0" xfId="2" applyFont="1" applyAlignment="1">
      <alignment horizontal="left"/>
    </xf>
    <xf numFmtId="0" fontId="4" fillId="3" borderId="0" xfId="6" applyAlignment="1">
      <alignment horizontal="left"/>
    </xf>
    <xf numFmtId="14" fontId="0" fillId="0" borderId="0" xfId="0" applyNumberFormat="1"/>
    <xf numFmtId="0" fontId="7" fillId="0" borderId="0" xfId="0" applyFont="1"/>
    <xf numFmtId="0" fontId="7" fillId="0" borderId="0" xfId="2" applyFont="1" applyAlignment="1">
      <alignment horizontal="left"/>
    </xf>
    <xf numFmtId="0" fontId="7" fillId="0" borderId="0" xfId="5" applyFont="1"/>
    <xf numFmtId="0" fontId="8" fillId="0" borderId="0" xfId="0" applyFont="1"/>
    <xf numFmtId="0" fontId="9" fillId="0" borderId="0" xfId="0" applyFont="1"/>
    <xf numFmtId="0" fontId="10" fillId="0" borderId="0" xfId="0" applyFont="1"/>
    <xf numFmtId="0" fontId="10" fillId="0" borderId="0" xfId="0" quotePrefix="1" applyFont="1"/>
    <xf numFmtId="0" fontId="10" fillId="0" borderId="0" xfId="0" applyFont="1" applyAlignment="1">
      <alignment wrapText="1"/>
    </xf>
    <xf numFmtId="0" fontId="0" fillId="0" borderId="0" xfId="0" applyAlignment="1">
      <alignment vertical="center"/>
    </xf>
    <xf numFmtId="0" fontId="1" fillId="0" borderId="0" xfId="14"/>
    <xf numFmtId="0" fontId="12" fillId="0" borderId="0" xfId="14" applyFont="1"/>
    <xf numFmtId="0" fontId="13" fillId="0" borderId="0" xfId="14" applyFont="1" applyAlignment="1">
      <alignment vertical="center"/>
    </xf>
    <xf numFmtId="0" fontId="4" fillId="0" borderId="0" xfId="5" applyAlignment="1">
      <alignment wrapText="1"/>
    </xf>
    <xf numFmtId="0" fontId="1" fillId="5" borderId="1" xfId="8"/>
    <xf numFmtId="0" fontId="0" fillId="0" borderId="3" xfId="0" applyBorder="1" applyAlignment="1">
      <alignment vertical="center"/>
    </xf>
    <xf numFmtId="0" fontId="1" fillId="5" borderId="1" xfId="17"/>
    <xf numFmtId="0" fontId="15" fillId="0" borderId="0" xfId="0" applyFont="1"/>
    <xf numFmtId="0" fontId="1" fillId="4" borderId="0" xfId="16"/>
    <xf numFmtId="0" fontId="14" fillId="0" borderId="0" xfId="15"/>
    <xf numFmtId="0" fontId="16" fillId="2" borderId="0" xfId="27" applyFont="1" applyFill="1" applyBorder="1" applyAlignment="1">
      <alignment horizontal="left" indent="1"/>
    </xf>
    <xf numFmtId="0" fontId="11" fillId="3" borderId="4" xfId="6" applyFont="1" applyBorder="1" applyAlignment="1">
      <alignment horizontal="left" vertical="center"/>
    </xf>
    <xf numFmtId="0" fontId="11" fillId="3" borderId="4" xfId="6" applyFont="1" applyBorder="1" applyAlignment="1">
      <alignment horizontal="right" vertical="center"/>
    </xf>
    <xf numFmtId="0" fontId="0" fillId="6" borderId="4" xfId="0" applyFill="1" applyBorder="1" applyAlignment="1">
      <alignment vertical="center"/>
    </xf>
    <xf numFmtId="0" fontId="17" fillId="0" borderId="0" xfId="0" applyFont="1" applyAlignment="1">
      <alignment horizontal="centerContinuous" vertical="center"/>
    </xf>
    <xf numFmtId="0" fontId="9" fillId="0" borderId="0" xfId="0" applyFont="1" applyAlignment="1">
      <alignment horizontal="centerContinuous"/>
    </xf>
    <xf numFmtId="0" fontId="4" fillId="3" borderId="0" xfId="6" applyAlignment="1">
      <alignment horizontal="center" vertical="center"/>
    </xf>
    <xf numFmtId="0" fontId="18" fillId="0" borderId="0" xfId="10" applyFont="1"/>
    <xf numFmtId="0" fontId="19" fillId="0" borderId="0" xfId="10" applyFont="1"/>
    <xf numFmtId="0" fontId="20" fillId="0" borderId="0" xfId="10" applyFont="1"/>
    <xf numFmtId="0" fontId="19" fillId="0" borderId="0" xfId="10" applyFont="1" applyAlignment="1">
      <alignment horizontal="left"/>
    </xf>
    <xf numFmtId="0" fontId="20" fillId="0" borderId="0" xfId="10" applyFont="1" applyAlignment="1">
      <alignment horizontal="left"/>
    </xf>
    <xf numFmtId="0" fontId="0" fillId="0" borderId="0" xfId="0" applyAlignment="1">
      <alignment horizontal="centerContinuous"/>
    </xf>
    <xf numFmtId="0" fontId="1" fillId="4" borderId="2" xfId="9"/>
    <xf numFmtId="0" fontId="7" fillId="0" borderId="0" xfId="0" applyFont="1" applyAlignment="1">
      <alignment wrapText="1"/>
    </xf>
    <xf numFmtId="0" fontId="7" fillId="0" borderId="0" xfId="2" applyFont="1" applyAlignment="1">
      <alignment horizontal="left" wrapText="1"/>
    </xf>
    <xf numFmtId="0" fontId="21" fillId="0" borderId="0" xfId="0" applyFont="1"/>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1" fillId="5" borderId="10" xfId="12" applyBorder="1"/>
    <xf numFmtId="0" fontId="1" fillId="4" borderId="11" xfId="9" applyBorder="1"/>
    <xf numFmtId="0" fontId="1" fillId="5" borderId="10" xfId="8" applyBorder="1"/>
    <xf numFmtId="0" fontId="1" fillId="4" borderId="1" xfId="7" applyBorder="1"/>
    <xf numFmtId="0" fontId="6" fillId="0" borderId="9" xfId="10" applyFont="1" applyBorder="1" applyAlignment="1">
      <alignment horizontal="left"/>
    </xf>
    <xf numFmtId="0" fontId="4" fillId="0" borderId="0" xfId="10" applyFont="1" applyAlignment="1">
      <alignment horizontal="left" wrapText="1"/>
    </xf>
    <xf numFmtId="0" fontId="4" fillId="0" borderId="0" xfId="5" applyFont="1" applyAlignment="1">
      <alignment wrapText="1"/>
    </xf>
    <xf numFmtId="0" fontId="4" fillId="0" borderId="0" xfId="5" applyFont="1"/>
    <xf numFmtId="169" fontId="1" fillId="4" borderId="6" xfId="7" applyNumberFormat="1" applyBorder="1"/>
    <xf numFmtId="0" fontId="4" fillId="0" borderId="0" xfId="0" applyFont="1" applyAlignment="1">
      <alignment wrapText="1"/>
    </xf>
    <xf numFmtId="170" fontId="1" fillId="4" borderId="11" xfId="9" applyNumberFormat="1" applyBorder="1"/>
    <xf numFmtId="171" fontId="1" fillId="5" borderId="10" xfId="8" applyNumberFormat="1" applyBorder="1"/>
    <xf numFmtId="171" fontId="1"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1" fillId="5" borderId="1" xfId="8" applyNumberFormat="1" applyAlignment="1">
      <alignment vertical="center"/>
    </xf>
    <xf numFmtId="0" fontId="11" fillId="3" borderId="0" xfId="6" applyFont="1" applyAlignment="1">
      <alignment horizontal="center"/>
    </xf>
    <xf numFmtId="0" fontId="11" fillId="3" borderId="12" xfId="6" applyFont="1" applyBorder="1" applyAlignment="1">
      <alignment horizontal="center"/>
    </xf>
    <xf numFmtId="0" fontId="11" fillId="3" borderId="13" xfId="6" applyFont="1" applyBorder="1" applyAlignment="1">
      <alignment horizontal="center"/>
    </xf>
    <xf numFmtId="0" fontId="11" fillId="3" borderId="13" xfId="6" applyFont="1" applyBorder="1" applyAlignment="1">
      <alignment horizontal="center" vertical="center"/>
    </xf>
    <xf numFmtId="4" fontId="1" fillId="4" borderId="11" xfId="9" applyNumberFormat="1" applyBorder="1"/>
    <xf numFmtId="0" fontId="1" fillId="0" borderId="0" xfId="10" applyFont="1" applyAlignment="1">
      <alignment horizontal="centerContinuous"/>
    </xf>
    <xf numFmtId="0" fontId="1" fillId="0" borderId="0" xfId="10" applyFont="1"/>
    <xf numFmtId="0" fontId="4" fillId="3" borderId="0" xfId="6" applyFont="1"/>
    <xf numFmtId="0" fontId="4" fillId="3" borderId="0" xfId="6" applyFont="1" applyAlignment="1">
      <alignment horizontal="right"/>
    </xf>
    <xf numFmtId="0" fontId="1" fillId="4" borderId="6" xfId="11" applyFont="1" applyBorder="1"/>
    <xf numFmtId="0" fontId="1" fillId="0" borderId="0" xfId="10" applyFont="1" applyAlignment="1">
      <alignment horizontal="left"/>
    </xf>
    <xf numFmtId="0" fontId="1" fillId="4" borderId="8" xfId="11" applyFont="1" applyBorder="1"/>
    <xf numFmtId="0" fontId="1" fillId="5" borderId="7" xfId="12" applyFont="1" applyBorder="1"/>
    <xf numFmtId="0" fontId="1" fillId="4" borderId="2" xfId="13" applyFont="1"/>
    <xf numFmtId="0" fontId="1" fillId="5" borderId="1" xfId="12" applyFont="1" applyAlignment="1">
      <alignment horizontal="right"/>
    </xf>
    <xf numFmtId="0" fontId="1" fillId="5" borderId="1" xfId="12" applyFont="1"/>
    <xf numFmtId="0" fontId="1" fillId="0" borderId="0" xfId="2" applyFont="1"/>
    <xf numFmtId="0" fontId="1" fillId="0" borderId="0" xfId="2" applyFont="1" applyAlignment="1">
      <alignment horizontal="centerContinuous"/>
    </xf>
    <xf numFmtId="0" fontId="1" fillId="0" borderId="0" xfId="2" applyFont="1" applyAlignment="1">
      <alignment horizontal="right"/>
    </xf>
    <xf numFmtId="0" fontId="1" fillId="4" borderId="6" xfId="7" applyFont="1" applyBorder="1" applyAlignment="1">
      <alignment horizontal="left"/>
    </xf>
    <xf numFmtId="0" fontId="1" fillId="4" borderId="6" xfId="7" applyFont="1" applyBorder="1" applyAlignment="1">
      <alignment horizontal="right"/>
    </xf>
    <xf numFmtId="0" fontId="1" fillId="0" borderId="0" xfId="2" applyFont="1" applyAlignment="1">
      <alignment horizontal="left"/>
    </xf>
    <xf numFmtId="0" fontId="1" fillId="5" borderId="7" xfId="8" applyFont="1" applyBorder="1" applyAlignment="1">
      <alignment horizontal="right"/>
    </xf>
    <xf numFmtId="0" fontId="1" fillId="4" borderId="6" xfId="7" applyFont="1" applyBorder="1"/>
    <xf numFmtId="170" fontId="1" fillId="5" borderId="10" xfId="8" applyNumberFormat="1" applyFont="1" applyBorder="1" applyAlignment="1">
      <alignment horizontal="right"/>
    </xf>
    <xf numFmtId="172" fontId="1" fillId="5" borderId="10" xfId="8" applyNumberFormat="1" applyFont="1" applyBorder="1" applyAlignment="1">
      <alignment horizontal="right"/>
    </xf>
    <xf numFmtId="169" fontId="1" fillId="5" borderId="10" xfId="8" applyNumberFormat="1" applyFont="1" applyBorder="1" applyAlignment="1">
      <alignment horizontal="right"/>
    </xf>
    <xf numFmtId="171" fontId="1" fillId="5" borderId="10" xfId="8" applyNumberFormat="1" applyFont="1" applyBorder="1" applyAlignment="1">
      <alignment horizontal="right"/>
    </xf>
    <xf numFmtId="0" fontId="17" fillId="0" borderId="0" xfId="0" applyFont="1" applyAlignment="1">
      <alignment horizontal="center" vertical="center"/>
    </xf>
    <xf numFmtId="0" fontId="1" fillId="5" borderId="1" xfId="8" applyFont="1" applyAlignment="1">
      <alignment horizontal="right" vertical="center"/>
    </xf>
    <xf numFmtId="0" fontId="1" fillId="4" borderId="2" xfId="9" applyFont="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ordurăPortocalie" xfId="9" xr:uid="{00000000-0005-0000-0000-000019000000}"/>
    <cellStyle name="BordurăPortocalie 2" xfId="13" xr:uid="{00000000-0005-0000-0000-00001A000000}"/>
    <cellStyle name="BordurăPortocalie 3" xfId="18" xr:uid="{00000000-0005-0000-0000-00001B000000}"/>
    <cellStyle name="Bun" xfId="30" builtinId="26" customBuiltin="1"/>
    <cellStyle name="Calcul" xfId="35" builtinId="22" customBuiltin="1"/>
    <cellStyle name="Celulă legată" xfId="36" builtinId="24"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Eronat" xfId="31" builtinId="27" customBuiltin="1"/>
    <cellStyle name="Hyperlink" xfId="15" builtinId="8" customBuiltin="1"/>
    <cellStyle name="Hyperlink parcurs" xfId="19" builtinId="9" customBuiltin="1"/>
    <cellStyle name="Ieșire" xfId="34" builtinId="21" customBuiltin="1"/>
    <cellStyle name="Intrare" xfId="33" builtinId="20" customBuiltin="1"/>
    <cellStyle name="Monedă" xfId="22" builtinId="4" customBuiltin="1"/>
    <cellStyle name="Monedă [0]" xfId="23" builtinId="7" customBuiltin="1"/>
    <cellStyle name="Neutru"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ă" xfId="39" builtinId="10" customBuiltin="1"/>
    <cellStyle name="Procent" xfId="24" builtinId="5" customBuiltin="1"/>
    <cellStyle name="Text avertisment" xfId="38" builtinId="11" customBuiltin="1"/>
    <cellStyle name="Text coloană z A" xfId="5" xr:uid="{00000000-0005-0000-0000-000039000000}"/>
    <cellStyle name="Text de început" xfId="1" xr:uid="{00000000-0005-0000-0000-00003A000000}"/>
    <cellStyle name="Text explicativ" xfId="40" builtinId="53" customBuiltin="1"/>
    <cellStyle name="Titlu" xfId="25" builtinId="15" customBuiltin="1"/>
    <cellStyle name="Titlu 1" xfId="26" builtinId="16" customBuiltin="1"/>
    <cellStyle name="Titlu 1 2" xfId="3" xr:uid="{00000000-0005-0000-0000-00003C000000}"/>
    <cellStyle name="Titlu 2" xfId="27" xr:uid="{00000000-0005-0000-0000-00003D000000}"/>
    <cellStyle name="Titlu 2 2" xfId="4" xr:uid="{00000000-0005-0000-0000-00003E000000}"/>
    <cellStyle name="Titlu 3" xfId="28" builtinId="18" customBuiltin="1"/>
    <cellStyle name="Titlu 3 2" xfId="6" xr:uid="{00000000-0005-0000-0000-00003F000000}"/>
    <cellStyle name="Titlu 4" xfId="29" builtinId="19" customBuiltin="1"/>
    <cellStyle name="Total" xfId="41" builtinId="25" customBuiltin="1"/>
    <cellStyle name="Verificare celulă" xfId="37" builtinId="23" customBuiltin="1"/>
    <cellStyle name="Virgulă" xfId="20" builtinId="3" customBuiltin="1"/>
    <cellStyle name="Virgulă [0]" xfId="21" builtinId="6"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4005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28799"/>
          <a:ext cx="2276474" cy="111442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0677524"/>
          <a:ext cx="5733288" cy="263842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247620"/>
          <a:ext cx="2769922" cy="35872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1614600"/>
          <a:ext cx="3568999" cy="36431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1995348"/>
          <a:ext cx="2704579" cy="35872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369157"/>
          <a:ext cx="2949571" cy="36431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2731107"/>
          <a:ext cx="3213915" cy="36431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33072"/>
          <a:ext cx="2368589" cy="19435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549499"/>
          <a:ext cx="3760249" cy="23467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38124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4533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66925"/>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54864"/>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12497"/>
          <a:ext cx="3600450" cy="16642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714750"/>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152900"/>
          <a:ext cx="5734050" cy="8524875"/>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584826"/>
          <a:ext cx="3190875" cy="174992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2811125"/>
          <a:ext cx="5733288" cy="257175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3513519"/>
          <a:ext cx="2866594" cy="34002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3910016"/>
          <a:ext cx="2895169" cy="34533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4738653"/>
          <a:ext cx="3292135" cy="354864"/>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311823"/>
          <a:ext cx="2895169" cy="34533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53929"/>
          <a:ext cx="3961508" cy="137189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4848225"/>
          <a:ext cx="5734050" cy="42957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00787" y="8162925"/>
          <a:ext cx="3335866" cy="1629834"/>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229724"/>
          <a:ext cx="5733288" cy="22383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9896651"/>
          <a:ext cx="2885386" cy="33756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279817"/>
          <a:ext cx="2914148" cy="33756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0668317"/>
          <a:ext cx="3176375" cy="33756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34050" cy="4410075"/>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686800" y="6657975"/>
          <a:ext cx="3209924" cy="113347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34050" cy="4433274"/>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792319" y="3173611"/>
          <a:ext cx="3608983" cy="15126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24600" y="8277224"/>
          <a:ext cx="3533775" cy="1228726"/>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5</xdr:col>
      <xdr:colOff>666751</xdr:colOff>
      <xdr:row>31</xdr:row>
      <xdr:rowOff>128299</xdr:rowOff>
    </xdr:from>
    <xdr:to>
      <xdr:col>11</xdr:col>
      <xdr:colOff>352424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534651" y="6424324"/>
          <a:ext cx="3476623" cy="16257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3174</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4867274"/>
          <a:ext cx="5734050" cy="5461000"/>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429875"/>
          <a:ext cx="5733288" cy="2409825"/>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084644"/>
          <a:ext cx="2866594" cy="34002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440660"/>
          <a:ext cx="2895169" cy="34533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195478"/>
          <a:ext cx="3285694" cy="34533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1801986"/>
          <a:ext cx="2895169" cy="34533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topLeftCell="A3" workbookViewId="0">
      <selection activeCell="A2" sqref="A2"/>
    </sheetView>
  </sheetViews>
  <sheetFormatPr defaultColWidth="11.140625" defaultRowHeight="20.25" customHeight="1"/>
  <cols>
    <col min="1" max="1" width="129.7109375" style="1" customWidth="1"/>
    <col min="2" max="2" width="3.5703125" style="1" customWidth="1"/>
    <col min="3" max="16384" width="11.140625" style="1"/>
  </cols>
  <sheetData>
    <row r="1" spans="1:1" ht="20.25" customHeight="1">
      <c r="A1" s="31"/>
    </row>
    <row r="2" spans="1:1" ht="102" customHeight="1">
      <c r="A2" s="31" t="s">
        <v>0</v>
      </c>
    </row>
    <row r="3" spans="1:1" ht="44.45">
      <c r="A3" s="2" t="s">
        <v>1</v>
      </c>
    </row>
    <row r="4" spans="1:1" ht="264" customHeight="1">
      <c r="A4" s="3" t="s">
        <v>2</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38" zoomScaleNormal="100" workbookViewId="0">
      <selection activeCell="J43" sqref="J43"/>
    </sheetView>
  </sheetViews>
  <sheetFormatPr defaultColWidth="9.140625" defaultRowHeight="14.4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c r="A1" s="17" t="s">
        <v>3</v>
      </c>
      <c r="C1" s="35"/>
      <c r="D1" s="36"/>
      <c r="E1" s="36"/>
      <c r="F1" s="36"/>
    </row>
    <row r="2" spans="1:7" ht="15" thickBot="1">
      <c r="A2" s="17" t="s">
        <v>4</v>
      </c>
      <c r="C2" s="37" t="s">
        <v>5</v>
      </c>
      <c r="E2" s="6" t="s">
        <v>6</v>
      </c>
      <c r="F2" s="7" t="s">
        <v>7</v>
      </c>
      <c r="G2" s="7" t="s">
        <v>8</v>
      </c>
    </row>
    <row r="3" spans="1:7" ht="15.6" thickTop="1" thickBot="1">
      <c r="A3" s="17" t="s">
        <v>9</v>
      </c>
      <c r="C3" s="44">
        <v>2</v>
      </c>
      <c r="E3" s="49" t="s">
        <v>10</v>
      </c>
      <c r="F3" s="48">
        <f>C3+C4</f>
        <v>4</v>
      </c>
      <c r="G3" s="50">
        <f>C3+C4</f>
        <v>4</v>
      </c>
    </row>
    <row r="4" spans="1:7" ht="15.6" thickTop="1" thickBot="1">
      <c r="A4" s="17" t="s">
        <v>11</v>
      </c>
      <c r="C4" s="44">
        <v>2</v>
      </c>
      <c r="E4" s="49" t="s">
        <v>12</v>
      </c>
      <c r="F4" s="48">
        <f>C3-C4</f>
        <v>0</v>
      </c>
      <c r="G4" s="50">
        <f>C3-C4</f>
        <v>0</v>
      </c>
    </row>
    <row r="5" spans="1:7" ht="15" thickTop="1">
      <c r="A5" s="17" t="s">
        <v>13</v>
      </c>
      <c r="E5" s="49" t="s">
        <v>14</v>
      </c>
      <c r="F5" s="48">
        <f>C3*C4</f>
        <v>4</v>
      </c>
      <c r="G5" s="50">
        <f>C3*C4</f>
        <v>4</v>
      </c>
    </row>
    <row r="6" spans="1:7" ht="15" thickBot="1">
      <c r="A6" s="17" t="s">
        <v>15</v>
      </c>
      <c r="E6" s="49" t="s">
        <v>16</v>
      </c>
      <c r="F6" s="48">
        <f>C3/C4</f>
        <v>1</v>
      </c>
      <c r="G6" s="50">
        <f>C3/C4</f>
        <v>1</v>
      </c>
    </row>
    <row r="7" spans="1:7" ht="15" customHeight="1" thickTop="1" thickBot="1">
      <c r="A7" s="17" t="s">
        <v>17</v>
      </c>
      <c r="E7" s="49" t="s">
        <v>18</v>
      </c>
      <c r="F7" s="51">
        <f>C3^C4</f>
        <v>4</v>
      </c>
      <c r="G7" s="50">
        <f>C3^C4</f>
        <v>4</v>
      </c>
    </row>
    <row r="8" spans="1:7" ht="15" thickTop="1">
      <c r="A8" s="17" t="s">
        <v>19</v>
      </c>
    </row>
    <row r="9" spans="1:7">
      <c r="A9" s="17" t="s">
        <v>20</v>
      </c>
    </row>
    <row r="10" spans="1:7">
      <c r="A10" s="17" t="s">
        <v>21</v>
      </c>
    </row>
    <row r="11" spans="1:7">
      <c r="A11" s="17" t="s">
        <v>22</v>
      </c>
    </row>
    <row r="12" spans="1:7">
      <c r="A12" s="17" t="s">
        <v>23</v>
      </c>
    </row>
    <row r="13" spans="1:7" ht="15" customHeight="1">
      <c r="A13" s="19" t="s">
        <v>24</v>
      </c>
    </row>
    <row r="14" spans="1:7">
      <c r="A14" s="17" t="s">
        <v>25</v>
      </c>
    </row>
    <row r="15" spans="1:7">
      <c r="A15" s="17" t="s">
        <v>26</v>
      </c>
    </row>
    <row r="16" spans="1:7">
      <c r="A16" s="17" t="s">
        <v>27</v>
      </c>
    </row>
    <row r="17" spans="1:7">
      <c r="A17" s="17" t="s">
        <v>28</v>
      </c>
    </row>
    <row r="18" spans="1:7">
      <c r="A18" s="18" t="s">
        <v>29</v>
      </c>
    </row>
    <row r="19" spans="1:7">
      <c r="A19" s="17" t="s">
        <v>30</v>
      </c>
    </row>
    <row r="20" spans="1:7">
      <c r="A20" s="18" t="s">
        <v>31</v>
      </c>
    </row>
    <row r="21" spans="1:7" ht="15" customHeight="1">
      <c r="A21" s="19" t="s">
        <v>32</v>
      </c>
    </row>
    <row r="22" spans="1:7">
      <c r="A22" s="17" t="s">
        <v>33</v>
      </c>
    </row>
    <row r="23" spans="1:7">
      <c r="A23" s="17" t="s">
        <v>34</v>
      </c>
    </row>
    <row r="24" spans="1:7">
      <c r="A24" s="17" t="s">
        <v>35</v>
      </c>
    </row>
    <row r="25" spans="1:7" ht="32.450000000000003">
      <c r="A25" s="17" t="s">
        <v>36</v>
      </c>
      <c r="C25" s="35"/>
      <c r="D25" s="36"/>
      <c r="E25" s="36"/>
      <c r="F25" s="36"/>
      <c r="G25" s="36"/>
    </row>
    <row r="26" spans="1:7">
      <c r="A26" s="17" t="s">
        <v>37</v>
      </c>
    </row>
    <row r="27" spans="1:7">
      <c r="A27" s="17" t="s">
        <v>38</v>
      </c>
    </row>
    <row r="28" spans="1:7" ht="25.9">
      <c r="A28" s="17" t="s">
        <v>39</v>
      </c>
      <c r="E28" s="28"/>
    </row>
    <row r="29" spans="1:7">
      <c r="A29" s="17" t="s">
        <v>40</v>
      </c>
    </row>
    <row r="40" spans="10:14">
      <c r="J40" s="7" t="s">
        <v>41</v>
      </c>
    </row>
    <row r="41" spans="10:14">
      <c r="J41" s="29">
        <v>4</v>
      </c>
    </row>
    <row r="42" spans="10:14">
      <c r="J42" s="29">
        <v>8</v>
      </c>
    </row>
    <row r="43" spans="10:14">
      <c r="J43" s="27">
        <f>SUM(J41:J42)</f>
        <v>12</v>
      </c>
      <c r="N43"/>
    </row>
    <row r="46" spans="10:14">
      <c r="L46"/>
      <c r="M46"/>
    </row>
    <row r="64" spans="7:7">
      <c r="G64" s="30"/>
    </row>
    <row r="65" spans="7:7">
      <c r="G65" s="30"/>
    </row>
    <row r="66" spans="7:7">
      <c r="G66" s="30"/>
    </row>
    <row r="67" spans="7:7">
      <c r="G67" s="30"/>
    </row>
    <row r="86" ht="17.45"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zoomScaleNormal="100" zoomScalePageLayoutView="125" workbookViewId="0"/>
  </sheetViews>
  <sheetFormatPr defaultColWidth="8.85546875" defaultRowHeight="15" customHeight="1"/>
  <cols>
    <col min="1" max="1" width="12.7109375" style="59" customWidth="1"/>
    <col min="2" max="2" width="82.85546875" style="39" customWidth="1"/>
    <col min="3" max="4" width="13.28515625" style="39" customWidth="1"/>
    <col min="5" max="5" width="2.28515625" style="39" customWidth="1"/>
    <col min="6" max="6" width="19.7109375" style="39" customWidth="1"/>
    <col min="7" max="7" width="13.28515625" style="39" customWidth="1"/>
    <col min="8" max="16384" width="8.85546875" style="39"/>
  </cols>
  <sheetData>
    <row r="1" spans="1:13" ht="60" customHeight="1">
      <c r="A1" s="59" t="s">
        <v>42</v>
      </c>
      <c r="B1" s="38"/>
      <c r="C1" s="35"/>
      <c r="D1" s="74"/>
      <c r="E1" s="74"/>
      <c r="F1" s="74"/>
      <c r="G1" s="74"/>
      <c r="H1" s="75"/>
      <c r="I1" s="75"/>
      <c r="J1" s="75"/>
      <c r="K1" s="75"/>
      <c r="L1" s="75"/>
      <c r="M1" s="75"/>
    </row>
    <row r="2" spans="1:13" ht="15" customHeight="1">
      <c r="A2" s="59" t="s">
        <v>43</v>
      </c>
      <c r="B2" s="75"/>
      <c r="C2" s="76" t="s">
        <v>44</v>
      </c>
      <c r="D2" s="77" t="s">
        <v>45</v>
      </c>
      <c r="E2" s="75"/>
      <c r="F2" s="76" t="s">
        <v>46</v>
      </c>
      <c r="G2" s="77" t="s">
        <v>45</v>
      </c>
      <c r="H2" s="75"/>
      <c r="I2" s="75"/>
      <c r="J2" s="75"/>
      <c r="K2" s="75"/>
      <c r="L2" s="75"/>
      <c r="M2" s="75"/>
    </row>
    <row r="3" spans="1:13" ht="15" customHeight="1">
      <c r="A3" s="58" t="s">
        <v>47</v>
      </c>
      <c r="B3" s="40"/>
      <c r="C3" s="78" t="s">
        <v>48</v>
      </c>
      <c r="D3" s="78">
        <v>50</v>
      </c>
      <c r="E3" s="75"/>
      <c r="F3" s="78" t="s">
        <v>49</v>
      </c>
      <c r="G3" s="78">
        <v>50</v>
      </c>
      <c r="H3" s="75"/>
      <c r="I3" s="75"/>
      <c r="J3" s="75"/>
      <c r="K3" s="75"/>
      <c r="L3" s="75"/>
      <c r="M3" s="75"/>
    </row>
    <row r="4" spans="1:13" ht="15" customHeight="1">
      <c r="A4" s="58" t="s">
        <v>50</v>
      </c>
      <c r="B4" s="75"/>
      <c r="C4" s="78" t="s">
        <v>51</v>
      </c>
      <c r="D4" s="78">
        <v>20</v>
      </c>
      <c r="E4" s="79"/>
      <c r="F4" s="78" t="s">
        <v>52</v>
      </c>
      <c r="G4" s="78">
        <v>30</v>
      </c>
      <c r="H4" s="75"/>
      <c r="I4" s="75"/>
      <c r="J4" s="75"/>
      <c r="K4" s="75"/>
      <c r="L4" s="75"/>
      <c r="M4" s="75"/>
    </row>
    <row r="5" spans="1:13" s="41" customFormat="1" ht="15" customHeight="1">
      <c r="A5" s="59" t="s">
        <v>53</v>
      </c>
      <c r="B5" s="79"/>
      <c r="C5" s="78" t="s">
        <v>54</v>
      </c>
      <c r="D5" s="78">
        <v>60</v>
      </c>
      <c r="E5" s="79"/>
      <c r="F5" s="78" t="s">
        <v>55</v>
      </c>
      <c r="G5" s="78">
        <v>10</v>
      </c>
      <c r="H5" s="79"/>
      <c r="I5" s="79"/>
      <c r="J5" s="79"/>
      <c r="K5" s="79"/>
      <c r="L5" s="79"/>
      <c r="M5" s="79"/>
    </row>
    <row r="6" spans="1:13" s="41" customFormat="1" ht="15" customHeight="1">
      <c r="A6" s="59" t="s">
        <v>20</v>
      </c>
      <c r="B6" s="42"/>
      <c r="C6" s="78" t="s">
        <v>56</v>
      </c>
      <c r="D6" s="80">
        <v>40</v>
      </c>
      <c r="E6" s="79"/>
      <c r="F6" s="78" t="s">
        <v>57</v>
      </c>
      <c r="G6" s="80">
        <v>50</v>
      </c>
      <c r="H6" s="79"/>
      <c r="I6" s="79"/>
      <c r="J6" s="79"/>
      <c r="K6" s="79"/>
      <c r="L6" s="79"/>
      <c r="M6" s="79"/>
    </row>
    <row r="7" spans="1:13" s="41" customFormat="1" ht="15" customHeight="1">
      <c r="A7" s="59" t="s">
        <v>58</v>
      </c>
      <c r="B7" s="79"/>
      <c r="C7" s="56" t="s">
        <v>59</v>
      </c>
      <c r="D7" s="52">
        <f>SUM(D3:D6)</f>
        <v>170</v>
      </c>
      <c r="E7" s="79"/>
      <c r="F7" s="56" t="s">
        <v>59</v>
      </c>
      <c r="G7" s="52">
        <f>SUM(G3:G6)</f>
        <v>140</v>
      </c>
      <c r="H7" s="79"/>
      <c r="I7" s="79"/>
      <c r="J7" s="79"/>
      <c r="K7" s="79"/>
      <c r="L7" s="79"/>
      <c r="M7" s="16"/>
    </row>
    <row r="8" spans="1:13" s="41" customFormat="1" ht="15" customHeight="1">
      <c r="A8" s="59" t="s">
        <v>21</v>
      </c>
      <c r="B8" s="79"/>
      <c r="C8" s="79"/>
      <c r="D8" s="79"/>
      <c r="E8" s="79"/>
      <c r="F8" s="79"/>
      <c r="G8" s="79"/>
      <c r="H8" s="79"/>
      <c r="I8" s="79"/>
      <c r="J8" s="79"/>
      <c r="K8" s="79"/>
      <c r="L8" s="79"/>
      <c r="M8" s="16"/>
    </row>
    <row r="9" spans="1:13" s="41" customFormat="1" ht="15" customHeight="1">
      <c r="A9" s="59" t="s">
        <v>60</v>
      </c>
      <c r="B9" s="79"/>
      <c r="C9" s="76" t="s">
        <v>61</v>
      </c>
      <c r="D9" s="77" t="s">
        <v>45</v>
      </c>
      <c r="E9" s="79"/>
      <c r="F9" s="76" t="s">
        <v>61</v>
      </c>
      <c r="G9" s="77" t="s">
        <v>45</v>
      </c>
      <c r="H9" s="79"/>
      <c r="I9" s="79"/>
      <c r="J9" s="79"/>
      <c r="K9" s="79"/>
      <c r="L9" s="79"/>
      <c r="M9" s="16"/>
    </row>
    <row r="10" spans="1:13" s="41" customFormat="1" ht="15" customHeight="1">
      <c r="A10" s="61" t="s">
        <v>62</v>
      </c>
      <c r="B10" s="79"/>
      <c r="C10" s="78" t="s">
        <v>63</v>
      </c>
      <c r="D10" s="78">
        <v>50</v>
      </c>
      <c r="E10" s="79"/>
      <c r="F10" s="78" t="s">
        <v>63</v>
      </c>
      <c r="G10" s="78">
        <v>50</v>
      </c>
      <c r="H10" s="79"/>
      <c r="I10" s="79"/>
      <c r="J10" s="79"/>
      <c r="K10" s="79"/>
      <c r="L10" s="79"/>
      <c r="M10" s="16"/>
    </row>
    <row r="11" spans="1:13" s="41" customFormat="1" ht="15" customHeight="1">
      <c r="A11" s="58" t="s">
        <v>64</v>
      </c>
      <c r="B11" s="79"/>
      <c r="C11" s="78" t="s">
        <v>65</v>
      </c>
      <c r="D11" s="78">
        <v>100</v>
      </c>
      <c r="E11" s="79"/>
      <c r="F11" s="78" t="s">
        <v>65</v>
      </c>
      <c r="G11" s="78">
        <v>100</v>
      </c>
      <c r="H11" s="79"/>
      <c r="I11" s="79"/>
      <c r="J11" s="79"/>
      <c r="K11" s="79"/>
      <c r="L11" s="79"/>
      <c r="M11" s="16"/>
    </row>
    <row r="12" spans="1:13" s="41" customFormat="1" ht="15" customHeight="1">
      <c r="A12" s="59" t="s">
        <v>66</v>
      </c>
      <c r="B12" s="79"/>
      <c r="C12" s="78" t="s">
        <v>67</v>
      </c>
      <c r="D12" s="78">
        <v>40</v>
      </c>
      <c r="E12" s="79"/>
      <c r="F12" s="78" t="s">
        <v>67</v>
      </c>
      <c r="G12" s="78">
        <v>40</v>
      </c>
      <c r="H12" s="79"/>
      <c r="I12" s="79"/>
      <c r="J12" s="79"/>
      <c r="K12" s="79"/>
      <c r="L12" s="79"/>
      <c r="M12" s="16"/>
    </row>
    <row r="13" spans="1:13" s="41" customFormat="1" ht="15" customHeight="1">
      <c r="A13" s="59" t="s">
        <v>68</v>
      </c>
      <c r="B13" s="79"/>
      <c r="C13" s="78" t="s">
        <v>69</v>
      </c>
      <c r="D13" s="78">
        <v>50</v>
      </c>
      <c r="E13" s="79"/>
      <c r="F13" s="78" t="s">
        <v>69</v>
      </c>
      <c r="G13" s="78">
        <v>50</v>
      </c>
      <c r="H13" s="79"/>
      <c r="I13" s="79"/>
      <c r="J13" s="79"/>
      <c r="K13" s="79"/>
      <c r="L13" s="79"/>
      <c r="M13" s="16"/>
    </row>
    <row r="14" spans="1:13" s="41" customFormat="1" ht="15" customHeight="1" thickBot="1">
      <c r="A14" s="57" t="s">
        <v>70</v>
      </c>
      <c r="B14" s="79"/>
      <c r="C14" s="78" t="s">
        <v>71</v>
      </c>
      <c r="D14" s="78">
        <v>20</v>
      </c>
      <c r="E14" s="79"/>
      <c r="F14" s="78" t="s">
        <v>71</v>
      </c>
      <c r="G14" s="78">
        <v>20</v>
      </c>
      <c r="H14" s="79"/>
      <c r="I14" s="79"/>
      <c r="J14" s="79"/>
      <c r="K14" s="79"/>
      <c r="L14" s="79"/>
      <c r="M14" s="16"/>
    </row>
    <row r="15" spans="1:13" s="41" customFormat="1" ht="15" customHeight="1" thickTop="1" thickBot="1">
      <c r="A15" s="59" t="s">
        <v>35</v>
      </c>
      <c r="B15" s="79"/>
      <c r="C15" s="56" t="s">
        <v>59</v>
      </c>
      <c r="D15" s="81">
        <f>SUM(D10:D14)</f>
        <v>260</v>
      </c>
      <c r="E15" s="79"/>
      <c r="F15" s="56" t="s">
        <v>72</v>
      </c>
      <c r="G15" s="82">
        <f>COUNT(G10:G14)</f>
        <v>5</v>
      </c>
      <c r="H15" s="79"/>
      <c r="I15" s="79"/>
      <c r="J15" s="79"/>
      <c r="K15" s="79"/>
      <c r="L15" s="79"/>
      <c r="M15" s="16"/>
    </row>
    <row r="16" spans="1:13" s="41" customFormat="1" ht="15" customHeight="1" thickTop="1">
      <c r="A16" s="59" t="s">
        <v>73</v>
      </c>
      <c r="B16" s="79"/>
      <c r="C16" s="79"/>
      <c r="D16" s="79"/>
      <c r="E16" s="79"/>
      <c r="F16" s="79"/>
      <c r="G16" s="79"/>
      <c r="H16" s="79"/>
      <c r="I16" s="79"/>
      <c r="J16" s="79"/>
      <c r="K16" s="79"/>
      <c r="L16" s="79"/>
      <c r="M16" s="16"/>
    </row>
    <row r="17" spans="1:13" s="41" customFormat="1" ht="15" customHeight="1">
      <c r="A17" s="59" t="s">
        <v>74</v>
      </c>
      <c r="B17" s="79"/>
      <c r="C17" s="79"/>
      <c r="D17" s="79"/>
      <c r="E17" s="79"/>
      <c r="F17" s="79"/>
      <c r="G17" s="79"/>
      <c r="H17" s="79"/>
      <c r="I17" s="79"/>
      <c r="J17" s="79"/>
      <c r="K17" s="79"/>
      <c r="L17" s="79"/>
      <c r="M17" s="16"/>
    </row>
    <row r="18" spans="1:13" s="41" customFormat="1" ht="15" customHeight="1">
      <c r="A18" s="59" t="s">
        <v>75</v>
      </c>
      <c r="B18" s="79"/>
      <c r="C18" s="79"/>
      <c r="D18" s="79"/>
      <c r="E18" s="79"/>
      <c r="F18" s="79"/>
      <c r="G18" s="79"/>
      <c r="H18" s="79"/>
      <c r="I18" s="79"/>
      <c r="J18" s="79"/>
      <c r="K18" s="79"/>
      <c r="L18" s="79"/>
      <c r="M18" s="16"/>
    </row>
    <row r="19" spans="1:13" s="41" customFormat="1" ht="15" customHeight="1">
      <c r="A19" s="59" t="s">
        <v>40</v>
      </c>
      <c r="B19" s="79"/>
      <c r="C19" s="16"/>
      <c r="D19" s="79"/>
      <c r="E19" s="79"/>
      <c r="F19" s="79"/>
      <c r="G19" s="79"/>
      <c r="H19" s="79"/>
      <c r="I19" s="79"/>
      <c r="J19" s="79"/>
      <c r="K19" s="79"/>
      <c r="L19" s="79"/>
      <c r="M19" s="16"/>
    </row>
    <row r="20" spans="1:13" s="41" customFormat="1" ht="15" customHeight="1">
      <c r="A20" s="59" t="s">
        <v>76</v>
      </c>
      <c r="B20" s="79"/>
      <c r="C20" s="79"/>
      <c r="D20" s="79"/>
      <c r="E20" s="79"/>
      <c r="F20" s="79"/>
      <c r="G20" s="79"/>
      <c r="H20" s="79"/>
      <c r="I20" s="79"/>
      <c r="J20" s="79"/>
      <c r="K20" s="79"/>
      <c r="L20" s="79"/>
      <c r="M20" s="16"/>
    </row>
    <row r="21" spans="1:13" s="41" customFormat="1" ht="15" customHeight="1">
      <c r="A21" s="59" t="s">
        <v>21</v>
      </c>
      <c r="B21" s="79"/>
      <c r="C21" s="79"/>
      <c r="D21" s="79"/>
      <c r="E21" s="79"/>
      <c r="F21" s="79"/>
      <c r="G21" s="79"/>
      <c r="H21" s="79"/>
      <c r="I21" s="79"/>
      <c r="J21" s="79"/>
      <c r="K21" s="79"/>
      <c r="L21" s="79"/>
      <c r="M21" s="16"/>
    </row>
    <row r="22" spans="1:13" s="41" customFormat="1" ht="15" customHeight="1">
      <c r="A22" s="59"/>
      <c r="B22" s="79"/>
      <c r="C22" s="79"/>
      <c r="D22" s="79"/>
      <c r="E22" s="79"/>
      <c r="F22" s="79"/>
      <c r="G22" s="79"/>
      <c r="H22" s="79"/>
      <c r="I22" s="79"/>
      <c r="J22" s="79"/>
      <c r="K22" s="79"/>
      <c r="L22" s="79"/>
      <c r="M22" s="16"/>
    </row>
    <row r="23" spans="1:13" s="41" customFormat="1" ht="15" customHeight="1">
      <c r="A23" s="59"/>
      <c r="B23" s="79"/>
      <c r="C23" s="79"/>
      <c r="D23" s="79"/>
      <c r="E23" s="79"/>
      <c r="F23" s="79"/>
      <c r="G23" s="79"/>
      <c r="H23" s="79"/>
      <c r="I23" s="79"/>
      <c r="J23" s="79"/>
      <c r="K23" s="79"/>
      <c r="L23" s="79"/>
      <c r="M23" s="79"/>
    </row>
    <row r="26" spans="1:13" ht="15" customHeight="1">
      <c r="B26" s="75"/>
      <c r="C26" s="75"/>
      <c r="D26" s="75"/>
      <c r="E26" s="75"/>
      <c r="F26" s="75"/>
      <c r="G26" s="75"/>
      <c r="H26" s="16"/>
      <c r="I26" s="75"/>
      <c r="J26" s="75"/>
      <c r="K26" s="75"/>
      <c r="L26" s="75"/>
      <c r="M26" s="75"/>
    </row>
    <row r="34" spans="3:7" ht="15" customHeight="1">
      <c r="C34" s="76" t="s">
        <v>44</v>
      </c>
      <c r="D34" s="77" t="s">
        <v>45</v>
      </c>
      <c r="E34" s="75"/>
      <c r="F34" s="75"/>
      <c r="G34" s="75"/>
    </row>
    <row r="35" spans="3:7" ht="15" customHeight="1">
      <c r="C35" s="78" t="s">
        <v>48</v>
      </c>
      <c r="D35" s="78">
        <v>50</v>
      </c>
      <c r="E35" s="79"/>
      <c r="F35" s="75"/>
      <c r="G35" s="75"/>
    </row>
    <row r="36" spans="3:7" ht="15" customHeight="1">
      <c r="C36" s="78" t="s">
        <v>51</v>
      </c>
      <c r="D36" s="78">
        <v>20</v>
      </c>
      <c r="E36" s="79"/>
      <c r="F36" s="75"/>
      <c r="G36" s="75"/>
    </row>
    <row r="37" spans="3:7" ht="15" customHeight="1">
      <c r="C37" s="78" t="s">
        <v>54</v>
      </c>
      <c r="D37" s="78">
        <v>60</v>
      </c>
      <c r="E37" s="79"/>
      <c r="F37" s="75"/>
      <c r="G37" s="75"/>
    </row>
    <row r="38" spans="3:7" ht="15" customHeight="1">
      <c r="C38" s="78" t="s">
        <v>56</v>
      </c>
      <c r="D38" s="78">
        <v>40</v>
      </c>
      <c r="E38" s="79"/>
      <c r="F38" s="75"/>
      <c r="G38" s="75"/>
    </row>
    <row r="39" spans="3:7" ht="15" customHeight="1">
      <c r="C39" s="56" t="s">
        <v>59</v>
      </c>
      <c r="D39" s="81">
        <f>SUM(D35:D38)</f>
        <v>170</v>
      </c>
      <c r="E39" s="79"/>
      <c r="F39" s="79"/>
      <c r="G39" s="79"/>
    </row>
    <row r="44" spans="3:7" ht="15" customHeight="1">
      <c r="C44" s="76" t="s">
        <v>61</v>
      </c>
      <c r="D44" s="77" t="s">
        <v>45</v>
      </c>
      <c r="E44" s="79"/>
      <c r="F44" s="75"/>
      <c r="G44" s="75"/>
    </row>
    <row r="45" spans="3:7" ht="15" customHeight="1">
      <c r="C45" s="78" t="s">
        <v>77</v>
      </c>
      <c r="D45" s="78">
        <v>20</v>
      </c>
      <c r="E45" s="79"/>
      <c r="F45" s="75"/>
      <c r="G45" s="75"/>
    </row>
    <row r="46" spans="3:7" ht="15" customHeight="1">
      <c r="C46" s="78" t="s">
        <v>78</v>
      </c>
      <c r="D46" s="78">
        <v>10</v>
      </c>
      <c r="E46" s="79"/>
      <c r="F46" s="75"/>
      <c r="G46" s="75"/>
    </row>
    <row r="47" spans="3:7" ht="15" customHeight="1">
      <c r="C47" s="78" t="s">
        <v>79</v>
      </c>
      <c r="D47" s="78">
        <v>10</v>
      </c>
      <c r="E47" s="79"/>
      <c r="F47" s="75"/>
      <c r="G47" s="75"/>
    </row>
    <row r="48" spans="3:7" ht="15" customHeight="1">
      <c r="C48" s="78" t="s">
        <v>80</v>
      </c>
      <c r="D48" s="78">
        <v>40</v>
      </c>
      <c r="E48" s="79"/>
      <c r="F48" s="75"/>
      <c r="G48" s="75"/>
    </row>
    <row r="50" spans="4:7" ht="15" customHeight="1">
      <c r="D50" s="77" t="s">
        <v>81</v>
      </c>
      <c r="E50" s="75"/>
      <c r="F50" s="77" t="s">
        <v>82</v>
      </c>
      <c r="G50" s="77" t="s">
        <v>83</v>
      </c>
    </row>
    <row r="51" spans="4:7" ht="15" customHeight="1">
      <c r="D51" s="83">
        <f>SUM(D45:D48,100)</f>
        <v>180</v>
      </c>
      <c r="E51" s="75"/>
      <c r="F51" s="84">
        <v>100</v>
      </c>
      <c r="G51" s="84">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tabSelected="1" topLeftCell="A8" workbookViewId="0">
      <selection activeCell="D20" sqref="D20"/>
    </sheetView>
  </sheetViews>
  <sheetFormatPr defaultColWidth="8.85546875" defaultRowHeight="14.4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c r="A1" s="17" t="s">
        <v>84</v>
      </c>
      <c r="B1" s="85"/>
      <c r="C1" s="35"/>
      <c r="D1" s="86"/>
      <c r="E1" s="86"/>
      <c r="F1" s="86"/>
      <c r="G1" s="86"/>
      <c r="H1" s="85"/>
      <c r="I1" s="85"/>
      <c r="J1" s="85"/>
    </row>
    <row r="2" spans="1:10" ht="15" customHeight="1">
      <c r="A2" s="17" t="s">
        <v>85</v>
      </c>
      <c r="B2" s="85"/>
      <c r="C2" s="6" t="s">
        <v>44</v>
      </c>
      <c r="D2" s="7" t="s">
        <v>45</v>
      </c>
      <c r="E2" s="87"/>
      <c r="F2" s="10" t="s">
        <v>46</v>
      </c>
      <c r="G2" s="7" t="s">
        <v>45</v>
      </c>
      <c r="H2" s="85"/>
      <c r="I2" s="85"/>
      <c r="J2" s="5"/>
    </row>
    <row r="3" spans="1:10" ht="15" customHeight="1">
      <c r="A3" s="17" t="s">
        <v>86</v>
      </c>
      <c r="B3" s="85"/>
      <c r="C3" s="88" t="s">
        <v>48</v>
      </c>
      <c r="D3" s="89">
        <v>50</v>
      </c>
      <c r="E3" s="87"/>
      <c r="F3" s="88" t="s">
        <v>49</v>
      </c>
      <c r="G3" s="89">
        <v>50</v>
      </c>
      <c r="H3" s="85"/>
      <c r="I3" s="85"/>
      <c r="J3" s="5"/>
    </row>
    <row r="4" spans="1:10" ht="15" customHeight="1">
      <c r="A4" s="17" t="s">
        <v>87</v>
      </c>
      <c r="B4" s="85"/>
      <c r="C4" s="88" t="s">
        <v>51</v>
      </c>
      <c r="D4" s="89">
        <v>20</v>
      </c>
      <c r="E4" s="87"/>
      <c r="F4" s="88" t="s">
        <v>52</v>
      </c>
      <c r="G4" s="89">
        <v>30</v>
      </c>
      <c r="H4" s="85"/>
      <c r="I4" s="85"/>
      <c r="J4" s="5"/>
    </row>
    <row r="5" spans="1:10" s="4" customFormat="1" ht="15" customHeight="1">
      <c r="A5" s="17" t="s">
        <v>88</v>
      </c>
      <c r="B5" s="90"/>
      <c r="C5" s="88" t="s">
        <v>54</v>
      </c>
      <c r="D5" s="89">
        <v>60</v>
      </c>
      <c r="E5" s="87"/>
      <c r="F5" s="88" t="s">
        <v>55</v>
      </c>
      <c r="G5" s="89">
        <v>10</v>
      </c>
      <c r="H5" s="90"/>
      <c r="I5" s="90"/>
      <c r="J5" s="5"/>
    </row>
    <row r="6" spans="1:10" s="4" customFormat="1" ht="15" customHeight="1">
      <c r="A6" s="17" t="s">
        <v>89</v>
      </c>
      <c r="B6" s="90"/>
      <c r="C6" s="88" t="s">
        <v>56</v>
      </c>
      <c r="D6" s="89">
        <v>40</v>
      </c>
      <c r="E6" s="87"/>
      <c r="F6" s="88" t="s">
        <v>57</v>
      </c>
      <c r="G6" s="89">
        <v>50</v>
      </c>
      <c r="H6" s="90"/>
      <c r="I6" s="90"/>
      <c r="J6" s="5"/>
    </row>
    <row r="7" spans="1:10" s="4" customFormat="1" ht="15" customHeight="1">
      <c r="A7" s="17" t="s">
        <v>90</v>
      </c>
      <c r="B7" s="90"/>
      <c r="C7" s="9" t="s">
        <v>91</v>
      </c>
      <c r="D7" s="91">
        <f>AVERAGE(D3:D6)</f>
        <v>42.5</v>
      </c>
      <c r="E7" s="87"/>
      <c r="F7" s="9" t="s">
        <v>91</v>
      </c>
      <c r="G7" s="91">
        <f>AVERAGE(G3:G6)</f>
        <v>35</v>
      </c>
      <c r="H7" s="90"/>
      <c r="I7" s="90"/>
      <c r="J7" s="5"/>
    </row>
    <row r="8" spans="1:10" s="4" customFormat="1" ht="15" customHeight="1">
      <c r="A8" s="17" t="s">
        <v>92</v>
      </c>
      <c r="B8" s="90"/>
      <c r="C8" s="90"/>
      <c r="D8" s="87"/>
      <c r="E8" s="87"/>
      <c r="F8" s="90"/>
      <c r="G8" s="87"/>
      <c r="H8" s="90"/>
      <c r="I8" s="90"/>
      <c r="J8" s="5"/>
    </row>
    <row r="9" spans="1:10" s="4" customFormat="1" ht="15" customHeight="1">
      <c r="A9" s="17" t="s">
        <v>93</v>
      </c>
      <c r="B9" s="90"/>
      <c r="C9" s="6" t="s">
        <v>61</v>
      </c>
      <c r="D9" s="7" t="s">
        <v>45</v>
      </c>
      <c r="E9" s="87"/>
      <c r="F9" s="10" t="s">
        <v>61</v>
      </c>
      <c r="G9" s="7" t="s">
        <v>45</v>
      </c>
      <c r="H9" s="90"/>
      <c r="I9" s="90"/>
      <c r="J9" s="5"/>
    </row>
    <row r="10" spans="1:10" s="4" customFormat="1" ht="15" customHeight="1">
      <c r="A10" s="17" t="s">
        <v>94</v>
      </c>
      <c r="B10" s="90"/>
      <c r="C10" s="88" t="s">
        <v>63</v>
      </c>
      <c r="D10" s="89">
        <v>50</v>
      </c>
      <c r="E10" s="87"/>
      <c r="F10" s="88" t="s">
        <v>63</v>
      </c>
      <c r="G10" s="89">
        <v>50</v>
      </c>
      <c r="H10" s="90"/>
      <c r="I10" s="90"/>
      <c r="J10" s="5"/>
    </row>
    <row r="11" spans="1:10" s="4" customFormat="1" ht="15" customHeight="1">
      <c r="A11" s="17" t="s">
        <v>95</v>
      </c>
      <c r="B11" s="90"/>
      <c r="C11" s="88" t="s">
        <v>65</v>
      </c>
      <c r="D11" s="89">
        <v>100</v>
      </c>
      <c r="E11" s="87"/>
      <c r="F11" s="88" t="s">
        <v>65</v>
      </c>
      <c r="G11" s="89">
        <v>100</v>
      </c>
      <c r="H11" s="90"/>
      <c r="I11" s="90"/>
      <c r="J11" s="5"/>
    </row>
    <row r="12" spans="1:10" s="4" customFormat="1" ht="15" customHeight="1">
      <c r="A12" s="17" t="s">
        <v>96</v>
      </c>
      <c r="B12" s="90"/>
      <c r="C12" s="88" t="s">
        <v>67</v>
      </c>
      <c r="D12" s="89">
        <v>40</v>
      </c>
      <c r="E12" s="87"/>
      <c r="F12" s="88" t="s">
        <v>67</v>
      </c>
      <c r="G12" s="89">
        <v>40</v>
      </c>
      <c r="H12" s="90"/>
      <c r="I12" s="90"/>
      <c r="J12" s="5"/>
    </row>
    <row r="13" spans="1:10" s="4" customFormat="1" ht="15" customHeight="1">
      <c r="A13" s="17" t="s">
        <v>97</v>
      </c>
      <c r="B13" s="90"/>
      <c r="C13" s="88" t="s">
        <v>69</v>
      </c>
      <c r="D13" s="89">
        <v>50</v>
      </c>
      <c r="E13" s="87"/>
      <c r="F13" s="88" t="s">
        <v>69</v>
      </c>
      <c r="G13" s="89">
        <v>50</v>
      </c>
      <c r="H13" s="90"/>
      <c r="I13" s="90"/>
      <c r="J13" s="5"/>
    </row>
    <row r="14" spans="1:10" s="4" customFormat="1" ht="15" customHeight="1" thickBot="1">
      <c r="A14" s="17" t="s">
        <v>98</v>
      </c>
      <c r="B14" s="90"/>
      <c r="C14" s="88" t="s">
        <v>71</v>
      </c>
      <c r="D14" s="89">
        <v>20</v>
      </c>
      <c r="E14" s="87"/>
      <c r="F14" s="88" t="s">
        <v>71</v>
      </c>
      <c r="G14" s="89">
        <v>20</v>
      </c>
      <c r="H14" s="90"/>
      <c r="I14" s="90"/>
      <c r="J14" s="90"/>
    </row>
    <row r="15" spans="1:10" s="4" customFormat="1" ht="15" customHeight="1" thickTop="1" thickBot="1">
      <c r="A15" s="17"/>
      <c r="B15" s="90"/>
      <c r="C15" s="9" t="s">
        <v>91</v>
      </c>
      <c r="D15" s="91">
        <f>AVERAGE(D10:D14)</f>
        <v>52</v>
      </c>
      <c r="E15" s="87"/>
      <c r="F15" s="90"/>
      <c r="G15" s="44">
        <f>MODE(G10:G14)</f>
        <v>50</v>
      </c>
      <c r="H15" s="90"/>
      <c r="I15" s="90"/>
      <c r="J15" s="90"/>
    </row>
    <row r="16" spans="1:10" s="4" customFormat="1" ht="15" customHeight="1" thickTop="1">
      <c r="A16" s="17"/>
      <c r="B16" s="90"/>
      <c r="C16" s="90"/>
      <c r="D16" s="90"/>
      <c r="E16" s="90"/>
      <c r="F16" s="90"/>
      <c r="G16" s="90"/>
      <c r="H16" s="90"/>
      <c r="I16" s="90"/>
      <c r="J16" s="90"/>
    </row>
    <row r="17" spans="1:3" s="4" customFormat="1" ht="15" customHeight="1">
      <c r="A17" s="17"/>
      <c r="B17" s="90"/>
      <c r="C17" s="8"/>
    </row>
    <row r="18" spans="1:3" s="4" customFormat="1" ht="15" customHeight="1">
      <c r="A18" s="17"/>
      <c r="B18" s="90"/>
      <c r="C18" s="8"/>
    </row>
    <row r="19" spans="1:3" s="4" customFormat="1" ht="15" customHeight="1">
      <c r="A19" s="17"/>
      <c r="B19" s="90"/>
      <c r="C19" s="8"/>
    </row>
    <row r="20" spans="1:3" s="4" customFormat="1" ht="15" customHeight="1">
      <c r="A20" s="17"/>
      <c r="B20" s="90"/>
      <c r="C20" s="8"/>
    </row>
    <row r="21" spans="1:3" s="4" customFormat="1" ht="15" customHeight="1">
      <c r="A21" s="17"/>
      <c r="B21" s="90"/>
      <c r="C21" s="8"/>
    </row>
    <row r="22" spans="1:3" s="4" customFormat="1" ht="15" customHeight="1">
      <c r="A22" s="17"/>
      <c r="B22" s="90"/>
      <c r="C22" s="8"/>
    </row>
    <row r="23" spans="1:3" s="4" customFormat="1" ht="15" customHeight="1">
      <c r="A23" s="17"/>
      <c r="B23" s="90"/>
      <c r="C23" s="8"/>
    </row>
    <row r="24" spans="1:3" s="4" customFormat="1" ht="15" customHeight="1">
      <c r="A24" s="17"/>
      <c r="B24" s="90"/>
      <c r="C24" s="8"/>
    </row>
    <row r="25" spans="1:3" s="4" customFormat="1" ht="15" customHeight="1">
      <c r="A25" s="17"/>
      <c r="B25" s="90"/>
      <c r="C25" s="8"/>
    </row>
    <row r="26" spans="1:3" s="4" customFormat="1" ht="15" customHeight="1">
      <c r="A26" s="17"/>
      <c r="B26" s="90"/>
      <c r="C26" s="8"/>
    </row>
    <row r="27" spans="1:3">
      <c r="B27" s="85"/>
    </row>
    <row r="28" spans="1:3">
      <c r="B28" s="85"/>
    </row>
    <row r="29" spans="1:3" ht="15" customHeight="1">
      <c r="B29" s="85"/>
    </row>
    <row r="30" spans="1:3" ht="15" customHeight="1">
      <c r="B30" s="85"/>
    </row>
    <row r="31" spans="1:3" ht="15" customHeight="1">
      <c r="B31" s="85"/>
    </row>
    <row r="32" spans="1:3" ht="15" customHeight="1">
      <c r="B32" s="85"/>
    </row>
    <row r="33" spans="2:9" ht="15" customHeight="1">
      <c r="B33" s="85"/>
      <c r="D33" s="85"/>
      <c r="E33" s="85"/>
      <c r="F33" s="90"/>
      <c r="G33" s="85"/>
      <c r="H33" s="85"/>
      <c r="I33" s="85"/>
    </row>
    <row r="34" spans="2:9" ht="15" customHeight="1">
      <c r="B34" s="85"/>
      <c r="D34" s="85"/>
      <c r="E34" s="85"/>
      <c r="F34" s="90"/>
      <c r="G34" s="85"/>
      <c r="H34" s="85"/>
      <c r="I34" s="85"/>
    </row>
    <row r="35" spans="2:9" ht="15" customHeight="1">
      <c r="B35" s="85"/>
      <c r="D35" s="85"/>
      <c r="E35" s="85"/>
      <c r="F35" s="90"/>
      <c r="G35" s="85"/>
      <c r="H35" s="85"/>
      <c r="I35" s="85"/>
    </row>
    <row r="36" spans="2:9">
      <c r="B36" s="85"/>
      <c r="D36" s="85"/>
      <c r="E36" s="85"/>
      <c r="F36" s="90"/>
      <c r="G36" s="85"/>
      <c r="H36" s="85"/>
      <c r="I36" s="85"/>
    </row>
    <row r="41" spans="2:9" ht="15" customHeight="1">
      <c r="B41" s="85"/>
      <c r="D41" s="85"/>
      <c r="E41" s="85"/>
      <c r="F41" s="90"/>
      <c r="G41" s="85"/>
      <c r="H41" s="85"/>
      <c r="I41" s="85"/>
    </row>
    <row r="42" spans="2:9" ht="15" customHeight="1">
      <c r="B42" s="85"/>
      <c r="D42" s="85"/>
      <c r="E42" s="85"/>
      <c r="F42" s="90"/>
      <c r="G42" s="85"/>
      <c r="H42" s="85"/>
      <c r="I42" s="85"/>
    </row>
    <row r="43" spans="2:9" ht="15" customHeight="1">
      <c r="B43" s="85"/>
      <c r="D43" s="85"/>
      <c r="E43" s="85"/>
      <c r="F43" s="90"/>
      <c r="G43" s="85"/>
      <c r="H43" s="85"/>
      <c r="I43" s="85"/>
    </row>
    <row r="44" spans="2:9" ht="15" customHeight="1">
      <c r="B44" s="85"/>
      <c r="D44" s="85"/>
      <c r="E44" s="85"/>
      <c r="F44" s="90"/>
      <c r="G44" s="85"/>
      <c r="H44" s="85"/>
      <c r="I44" s="85"/>
    </row>
    <row r="45" spans="2:9" ht="15" customHeight="1">
      <c r="B45" s="85"/>
      <c r="D45" s="85"/>
      <c r="E45" s="85"/>
      <c r="F45" s="90"/>
      <c r="G45" s="85"/>
      <c r="H45" s="85"/>
      <c r="I45" s="85"/>
    </row>
    <row r="46" spans="2:9" ht="15" customHeight="1">
      <c r="B46" s="85"/>
      <c r="D46" s="85"/>
      <c r="E46" s="85"/>
      <c r="F46" s="90"/>
      <c r="G46" s="85"/>
      <c r="H46" s="85"/>
      <c r="I46" s="8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topLeftCell="A28" workbookViewId="0">
      <selection activeCell="F28" sqref="F28"/>
    </sheetView>
  </sheetViews>
  <sheetFormatPr defaultColWidth="8.85546875" defaultRowHeight="14.4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c r="A1" s="14" t="s">
        <v>99</v>
      </c>
      <c r="B1" s="85"/>
      <c r="C1" s="35"/>
      <c r="D1" s="86"/>
      <c r="E1" s="86"/>
      <c r="F1" s="86"/>
      <c r="G1" s="86"/>
      <c r="H1" s="85"/>
    </row>
    <row r="2" spans="1:8" ht="15" customHeight="1">
      <c r="A2" s="12" t="s">
        <v>100</v>
      </c>
      <c r="B2" s="85"/>
      <c r="C2" s="6" t="s">
        <v>44</v>
      </c>
      <c r="D2" s="7" t="s">
        <v>45</v>
      </c>
      <c r="E2" s="87"/>
      <c r="F2" s="10" t="s">
        <v>46</v>
      </c>
      <c r="G2" s="7" t="s">
        <v>45</v>
      </c>
      <c r="H2" s="5"/>
    </row>
    <row r="3" spans="1:8" ht="15" customHeight="1">
      <c r="A3" s="12" t="s">
        <v>101</v>
      </c>
      <c r="B3" s="85"/>
      <c r="C3" s="92" t="s">
        <v>48</v>
      </c>
      <c r="D3" s="89">
        <v>50</v>
      </c>
      <c r="E3" s="87"/>
      <c r="F3" s="88" t="s">
        <v>49</v>
      </c>
      <c r="G3" s="89">
        <v>50</v>
      </c>
      <c r="H3" s="5"/>
    </row>
    <row r="4" spans="1:8" ht="15" customHeight="1">
      <c r="A4" s="45" t="s">
        <v>102</v>
      </c>
      <c r="B4" s="85"/>
      <c r="C4" s="92" t="s">
        <v>51</v>
      </c>
      <c r="D4" s="89">
        <v>20</v>
      </c>
      <c r="E4" s="87"/>
      <c r="F4" s="88" t="s">
        <v>52</v>
      </c>
      <c r="G4" s="89">
        <v>30</v>
      </c>
      <c r="H4" s="5"/>
    </row>
    <row r="5" spans="1:8" s="4" customFormat="1" ht="15" customHeight="1">
      <c r="A5" s="45" t="s">
        <v>103</v>
      </c>
      <c r="B5" s="90"/>
      <c r="C5" s="92" t="s">
        <v>54</v>
      </c>
      <c r="D5" s="89">
        <v>60</v>
      </c>
      <c r="E5" s="87"/>
      <c r="F5" s="88" t="s">
        <v>55</v>
      </c>
      <c r="G5" s="89">
        <v>10</v>
      </c>
      <c r="H5" s="5"/>
    </row>
    <row r="6" spans="1:8" s="4" customFormat="1" ht="15" customHeight="1">
      <c r="A6" s="45" t="s">
        <v>104</v>
      </c>
      <c r="B6" s="90"/>
      <c r="C6" s="92" t="s">
        <v>56</v>
      </c>
      <c r="D6" s="89">
        <v>40</v>
      </c>
      <c r="E6" s="87"/>
      <c r="F6" s="88" t="s">
        <v>57</v>
      </c>
      <c r="G6" s="89">
        <v>50</v>
      </c>
      <c r="H6" s="5"/>
    </row>
    <row r="7" spans="1:8" s="4" customFormat="1" ht="15" customHeight="1">
      <c r="A7" s="46" t="s">
        <v>105</v>
      </c>
      <c r="B7" s="90"/>
      <c r="C7" s="9" t="s">
        <v>106</v>
      </c>
      <c r="D7" s="91">
        <f>MIN(D3:D6)</f>
        <v>20</v>
      </c>
      <c r="E7" s="87"/>
      <c r="F7" s="9" t="s">
        <v>107</v>
      </c>
      <c r="G7" s="91">
        <f>MAX(G3:G6)</f>
        <v>50</v>
      </c>
      <c r="H7" s="5"/>
    </row>
    <row r="8" spans="1:8" s="4" customFormat="1" ht="15" customHeight="1">
      <c r="A8" s="13" t="s">
        <v>108</v>
      </c>
      <c r="B8" s="90"/>
      <c r="C8" s="90"/>
      <c r="D8" s="87"/>
      <c r="E8" s="87"/>
      <c r="F8" s="90"/>
      <c r="G8" s="87"/>
      <c r="H8" s="5"/>
    </row>
    <row r="9" spans="1:8" s="4" customFormat="1" ht="15" customHeight="1">
      <c r="A9" s="13" t="s">
        <v>109</v>
      </c>
      <c r="B9" s="90"/>
      <c r="C9" s="6" t="s">
        <v>61</v>
      </c>
      <c r="D9" s="7" t="s">
        <v>45</v>
      </c>
      <c r="E9" s="87"/>
      <c r="F9" s="10" t="s">
        <v>61</v>
      </c>
      <c r="G9" s="7" t="s">
        <v>45</v>
      </c>
      <c r="H9" s="5"/>
    </row>
    <row r="10" spans="1:8" s="4" customFormat="1" ht="15" customHeight="1">
      <c r="A10" s="12" t="s">
        <v>40</v>
      </c>
      <c r="B10" s="90"/>
      <c r="C10" s="92" t="s">
        <v>63</v>
      </c>
      <c r="D10" s="89">
        <v>50</v>
      </c>
      <c r="E10" s="87"/>
      <c r="F10" s="88" t="s">
        <v>63</v>
      </c>
      <c r="G10" s="89">
        <v>50</v>
      </c>
      <c r="H10" s="5"/>
    </row>
    <row r="11" spans="1:8" s="4" customFormat="1" ht="15" customHeight="1">
      <c r="A11" s="46" t="s">
        <v>110</v>
      </c>
      <c r="B11" s="90"/>
      <c r="C11" s="92" t="s">
        <v>65</v>
      </c>
      <c r="D11" s="89">
        <v>100</v>
      </c>
      <c r="E11" s="87"/>
      <c r="F11" s="88" t="s">
        <v>65</v>
      </c>
      <c r="G11" s="89">
        <v>100</v>
      </c>
      <c r="H11" s="5"/>
    </row>
    <row r="12" spans="1:8" s="4" customFormat="1" ht="15" customHeight="1">
      <c r="A12" s="13"/>
      <c r="B12" s="90"/>
      <c r="C12" s="92" t="s">
        <v>67</v>
      </c>
      <c r="D12" s="89">
        <v>40</v>
      </c>
      <c r="E12" s="87"/>
      <c r="F12" s="88" t="s">
        <v>67</v>
      </c>
      <c r="G12" s="89">
        <v>40</v>
      </c>
      <c r="H12" s="5"/>
    </row>
    <row r="13" spans="1:8" s="4" customFormat="1" ht="15" customHeight="1">
      <c r="A13" s="13"/>
      <c r="B13" s="90"/>
      <c r="C13" s="92" t="s">
        <v>69</v>
      </c>
      <c r="D13" s="89">
        <v>50</v>
      </c>
      <c r="E13" s="87"/>
      <c r="F13" s="88" t="s">
        <v>69</v>
      </c>
      <c r="G13" s="89">
        <v>50</v>
      </c>
      <c r="H13" s="5"/>
    </row>
    <row r="14" spans="1:8" s="4" customFormat="1" ht="15" customHeight="1">
      <c r="A14" s="13"/>
      <c r="B14" s="90"/>
      <c r="C14" s="92" t="s">
        <v>71</v>
      </c>
      <c r="D14" s="89">
        <v>20</v>
      </c>
      <c r="E14" s="87"/>
      <c r="F14" s="88" t="s">
        <v>71</v>
      </c>
      <c r="G14" s="89">
        <v>20</v>
      </c>
      <c r="H14" s="90"/>
    </row>
    <row r="15" spans="1:8" s="4" customFormat="1" ht="15" customHeight="1">
      <c r="A15" s="14"/>
      <c r="B15" s="90"/>
      <c r="C15" s="9" t="s">
        <v>111</v>
      </c>
      <c r="D15" s="91">
        <f>MIN(D10:D14,G3:G6)</f>
        <v>10</v>
      </c>
      <c r="E15" s="87"/>
      <c r="F15" s="9"/>
      <c r="G15" s="91">
        <f>MIN(G10:G14,10)</f>
        <v>10</v>
      </c>
      <c r="H15" s="90"/>
    </row>
    <row r="16" spans="1:8" s="4" customFormat="1" ht="15" customHeight="1">
      <c r="A16" s="14"/>
      <c r="B16" s="90"/>
      <c r="C16" s="90"/>
      <c r="D16" s="90"/>
      <c r="E16" s="90"/>
      <c r="F16" s="90"/>
      <c r="G16" s="90"/>
      <c r="H16" s="90"/>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85"/>
      <c r="D33" s="90"/>
      <c r="E33" s="85"/>
      <c r="F33" s="85"/>
      <c r="G33" s="85"/>
    </row>
    <row r="39" spans="3:7" ht="15" customHeight="1">
      <c r="C39" s="85"/>
      <c r="D39" s="90"/>
      <c r="E39" s="85"/>
      <c r="F39" s="85"/>
      <c r="G39" s="85"/>
    </row>
    <row r="40" spans="3:7" ht="15" customHeight="1">
      <c r="C40" s="85"/>
      <c r="D40" s="90"/>
      <c r="E40" s="85"/>
      <c r="F40" s="85"/>
      <c r="G40" s="85"/>
    </row>
    <row r="41" spans="3:7" ht="15" customHeight="1">
      <c r="C41" s="85"/>
      <c r="D41" s="90"/>
      <c r="E41" s="85"/>
      <c r="F41" s="85"/>
      <c r="G41" s="85"/>
    </row>
    <row r="42" spans="3:7" ht="15" customHeight="1">
      <c r="C42" s="85"/>
      <c r="D42" s="90"/>
      <c r="E42" s="85"/>
      <c r="F42" s="85"/>
      <c r="G42" s="85"/>
    </row>
    <row r="43" spans="3:7" ht="15" customHeight="1">
      <c r="C43" s="85"/>
      <c r="D43" s="90"/>
      <c r="E43" s="85"/>
      <c r="F43" s="85"/>
      <c r="G43" s="85"/>
    </row>
    <row r="44" spans="3:7" ht="15" customHeight="1">
      <c r="C44" s="85"/>
      <c r="D44" s="90"/>
      <c r="E44" s="85"/>
      <c r="F44" s="85"/>
      <c r="G44" s="8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A32" workbookViewId="0">
      <selection activeCell="D47" sqref="D47"/>
    </sheetView>
  </sheetViews>
  <sheetFormatPr defaultRowHeight="14.45"/>
  <cols>
    <col min="1" max="1" width="12.7109375" customWidth="1"/>
    <col min="2" max="2" width="82.85546875" customWidth="1"/>
    <col min="3" max="3" width="29.140625" customWidth="1"/>
    <col min="4" max="4" width="15.140625" customWidth="1"/>
  </cols>
  <sheetData>
    <row r="1" spans="1:6" ht="60" customHeight="1">
      <c r="A1" s="17" t="s">
        <v>112</v>
      </c>
    </row>
    <row r="2" spans="1:6">
      <c r="A2" s="17" t="s">
        <v>113</v>
      </c>
    </row>
    <row r="3" spans="1:6" ht="32.450000000000003">
      <c r="A3" s="17" t="s">
        <v>114</v>
      </c>
      <c r="C3" s="35"/>
      <c r="D3" s="43"/>
    </row>
    <row r="4" spans="1:6" ht="15" customHeight="1">
      <c r="A4" s="19" t="s">
        <v>115</v>
      </c>
    </row>
    <row r="5" spans="1:6">
      <c r="A5" s="17" t="s">
        <v>116</v>
      </c>
      <c r="C5" s="69" t="s">
        <v>112</v>
      </c>
      <c r="D5" s="69"/>
    </row>
    <row r="6" spans="1:6" ht="16.5" customHeight="1">
      <c r="A6" s="17" t="s">
        <v>117</v>
      </c>
      <c r="C6" s="50" t="s">
        <v>118</v>
      </c>
      <c r="D6" s="93">
        <f ca="1">TODAY()</f>
        <v>43951</v>
      </c>
      <c r="F6" s="47" t="str">
        <f ca="1">IF(D6=TODAY(),"You got it!","")</f>
        <v>You got it!</v>
      </c>
    </row>
    <row r="7" spans="1:6" ht="16.5" customHeight="1" thickBot="1">
      <c r="A7" s="19" t="s">
        <v>119</v>
      </c>
      <c r="C7" s="50" t="s">
        <v>120</v>
      </c>
      <c r="D7" s="93">
        <v>44086</v>
      </c>
    </row>
    <row r="8" spans="1:6" ht="16.5" customHeight="1" thickTop="1" thickBot="1">
      <c r="A8" s="17" t="s">
        <v>121</v>
      </c>
      <c r="C8" s="50" t="s">
        <v>122</v>
      </c>
      <c r="D8" s="53">
        <f ca="1">D7-D6</f>
        <v>135</v>
      </c>
    </row>
    <row r="9" spans="1:6" ht="15" thickTop="1">
      <c r="A9" s="17" t="s">
        <v>123</v>
      </c>
    </row>
    <row r="10" spans="1:6" ht="15" customHeight="1" thickBot="1">
      <c r="A10" s="19" t="s">
        <v>124</v>
      </c>
      <c r="C10" s="50" t="s">
        <v>125</v>
      </c>
      <c r="D10" s="54">
        <v>7</v>
      </c>
    </row>
    <row r="11" spans="1:6" ht="15" customHeight="1" thickTop="1" thickBot="1">
      <c r="A11" s="19" t="s">
        <v>126</v>
      </c>
      <c r="C11" s="50" t="s">
        <v>127</v>
      </c>
      <c r="D11" s="62">
        <f ca="1">D6+D10</f>
        <v>43958</v>
      </c>
    </row>
    <row r="12" spans="1:6" ht="15" customHeight="1" thickTop="1">
      <c r="A12" s="19" t="s">
        <v>128</v>
      </c>
    </row>
    <row r="13" spans="1:6">
      <c r="A13" s="17" t="s">
        <v>33</v>
      </c>
    </row>
    <row r="14" spans="1:6">
      <c r="A14" s="17" t="s">
        <v>34</v>
      </c>
    </row>
    <row r="15" spans="1:6">
      <c r="A15" s="17" t="s">
        <v>35</v>
      </c>
    </row>
    <row r="16" spans="1:6">
      <c r="A16" s="17" t="s">
        <v>129</v>
      </c>
    </row>
    <row r="17" spans="1:4">
      <c r="A17" s="17" t="s">
        <v>130</v>
      </c>
    </row>
    <row r="18" spans="1:4">
      <c r="A18" s="17" t="s">
        <v>131</v>
      </c>
    </row>
    <row r="19" spans="1:4">
      <c r="A19" s="17" t="s">
        <v>40</v>
      </c>
    </row>
    <row r="25" spans="1:4" ht="15" customHeight="1">
      <c r="C25" s="35"/>
      <c r="D25" s="43"/>
    </row>
    <row r="27" spans="1:4">
      <c r="C27" s="69" t="s">
        <v>121</v>
      </c>
      <c r="D27" s="69"/>
    </row>
    <row r="28" spans="1:4">
      <c r="C28" s="50" t="s">
        <v>132</v>
      </c>
      <c r="D28" s="94">
        <f ca="1">NOW()</f>
        <v>43951.863740624998</v>
      </c>
    </row>
    <row r="31" spans="1:4">
      <c r="C31" s="69" t="s">
        <v>133</v>
      </c>
      <c r="D31" s="69"/>
    </row>
    <row r="32" spans="1:4">
      <c r="C32" s="50" t="s">
        <v>134</v>
      </c>
      <c r="D32" s="63">
        <v>0.33333333333333331</v>
      </c>
    </row>
    <row r="33" spans="3:4">
      <c r="C33" s="50" t="s">
        <v>135</v>
      </c>
      <c r="D33" s="63">
        <v>0.5</v>
      </c>
    </row>
    <row r="34" spans="3:4">
      <c r="C34" s="50" t="s">
        <v>136</v>
      </c>
      <c r="D34" s="63">
        <v>0.54166666666666663</v>
      </c>
    </row>
    <row r="35" spans="3:4" ht="15" thickBot="1">
      <c r="C35" s="50" t="s">
        <v>137</v>
      </c>
      <c r="D35" s="63">
        <v>0.70833333333333337</v>
      </c>
    </row>
    <row r="36" spans="3:4" ht="15.6" thickTop="1" thickBot="1">
      <c r="C36" s="50" t="s">
        <v>138</v>
      </c>
      <c r="D36" s="73">
        <f>((D35-D32)-(D34-D33))*24</f>
        <v>8.0000000000000018</v>
      </c>
    </row>
    <row r="37" spans="3:4" ht="15" thickTop="1"/>
    <row r="45" spans="3:4">
      <c r="C45" s="70" t="s">
        <v>139</v>
      </c>
      <c r="D45" s="70"/>
    </row>
    <row r="46" spans="3:4">
      <c r="C46" s="92" t="s">
        <v>140</v>
      </c>
      <c r="D46" s="60">
        <v>43005</v>
      </c>
    </row>
    <row r="47" spans="3:4">
      <c r="C47" s="92" t="s">
        <v>141</v>
      </c>
      <c r="D47" s="64">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opLeftCell="A31" zoomScaleNormal="100" workbookViewId="0">
      <selection activeCell="C36" sqref="C36"/>
    </sheetView>
  </sheetViews>
  <sheetFormatPr defaultRowHeight="14.4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c r="A1" s="17" t="s">
        <v>142</v>
      </c>
      <c r="C1" s="35"/>
      <c r="D1" s="43"/>
      <c r="E1" s="43"/>
      <c r="F1" s="43"/>
    </row>
    <row r="2" spans="1:6">
      <c r="A2" s="17" t="s">
        <v>143</v>
      </c>
      <c r="C2" s="6" t="s">
        <v>144</v>
      </c>
      <c r="D2" s="6" t="s">
        <v>145</v>
      </c>
      <c r="E2" s="6" t="s">
        <v>146</v>
      </c>
      <c r="F2" s="6" t="s">
        <v>147</v>
      </c>
    </row>
    <row r="3" spans="1:6">
      <c r="A3" s="17" t="s">
        <v>148</v>
      </c>
      <c r="C3" s="50" t="s">
        <v>149</v>
      </c>
      <c r="D3" s="50" t="s">
        <v>150</v>
      </c>
      <c r="E3" s="54" t="str">
        <f>D3&amp;", "&amp;C3</f>
        <v>Dobre, Alexandra</v>
      </c>
      <c r="F3" s="25" t="str">
        <f>C3&amp;" "&amp;D3</f>
        <v>Alexandra Dobre</v>
      </c>
    </row>
    <row r="4" spans="1:6">
      <c r="A4" s="17" t="s">
        <v>151</v>
      </c>
      <c r="C4" s="50" t="s">
        <v>152</v>
      </c>
      <c r="D4" s="50" t="s">
        <v>153</v>
      </c>
      <c r="E4" s="54" t="str">
        <f t="shared" ref="E4:E10" si="0">D4&amp;", "&amp;C4</f>
        <v>Costache, Andrei</v>
      </c>
      <c r="F4" s="25" t="str">
        <f t="shared" ref="F4:F10" si="1">C4&amp;" "&amp;D4</f>
        <v>Andrei Costache</v>
      </c>
    </row>
    <row r="5" spans="1:6">
      <c r="A5" s="17" t="s">
        <v>154</v>
      </c>
      <c r="C5" s="50" t="s">
        <v>155</v>
      </c>
      <c r="D5" s="50" t="s">
        <v>156</v>
      </c>
      <c r="E5" s="54" t="str">
        <f t="shared" si="0"/>
        <v>Antonescu, Emil</v>
      </c>
      <c r="F5" s="25" t="str">
        <f t="shared" si="1"/>
        <v>Emil Antonescu</v>
      </c>
    </row>
    <row r="6" spans="1:6">
      <c r="A6" s="17" t="s">
        <v>20</v>
      </c>
      <c r="C6" s="50" t="s">
        <v>157</v>
      </c>
      <c r="D6" s="50" t="s">
        <v>158</v>
      </c>
      <c r="E6" s="54" t="str">
        <f t="shared" si="0"/>
        <v>Florea, Magda</v>
      </c>
      <c r="F6" s="25" t="str">
        <f t="shared" si="1"/>
        <v>Magda Florea</v>
      </c>
    </row>
    <row r="7" spans="1:6">
      <c r="A7" s="17" t="s">
        <v>34</v>
      </c>
      <c r="C7" s="50" t="s">
        <v>159</v>
      </c>
      <c r="D7" s="50" t="s">
        <v>160</v>
      </c>
      <c r="E7" s="54" t="str">
        <f t="shared" si="0"/>
        <v>Milea, Ștefan</v>
      </c>
      <c r="F7" s="25" t="str">
        <f t="shared" si="1"/>
        <v>Ștefan Milea</v>
      </c>
    </row>
    <row r="8" spans="1:6">
      <c r="A8" s="17" t="s">
        <v>161</v>
      </c>
      <c r="C8" s="50" t="s">
        <v>162</v>
      </c>
      <c r="D8" s="50" t="s">
        <v>163</v>
      </c>
      <c r="E8" s="54" t="str">
        <f t="shared" si="0"/>
        <v>Munteanu, Iustin</v>
      </c>
      <c r="F8" s="25" t="str">
        <f t="shared" si="1"/>
        <v>Iustin Munteanu</v>
      </c>
    </row>
    <row r="9" spans="1:6">
      <c r="A9" s="17" t="s">
        <v>164</v>
      </c>
      <c r="C9" s="50" t="s">
        <v>165</v>
      </c>
      <c r="D9" s="50" t="s">
        <v>166</v>
      </c>
      <c r="E9" s="54" t="str">
        <f t="shared" si="0"/>
        <v>Năstase, Daniel</v>
      </c>
      <c r="F9" s="25" t="str">
        <f t="shared" si="1"/>
        <v>Daniel Năstase</v>
      </c>
    </row>
    <row r="10" spans="1:6" ht="15" customHeight="1">
      <c r="A10" s="19" t="s">
        <v>167</v>
      </c>
      <c r="C10" s="50" t="s">
        <v>168</v>
      </c>
      <c r="D10" s="50" t="s">
        <v>169</v>
      </c>
      <c r="E10" s="54" t="str">
        <f t="shared" si="0"/>
        <v>Moldovan, Marcela</v>
      </c>
      <c r="F10" s="25" t="str">
        <f t="shared" si="1"/>
        <v>Marcela Moldovan</v>
      </c>
    </row>
    <row r="11" spans="1:6" ht="15" customHeight="1">
      <c r="A11" s="19" t="s">
        <v>170</v>
      </c>
    </row>
    <row r="12" spans="1:6" ht="15" customHeight="1">
      <c r="A12" s="19" t="s">
        <v>171</v>
      </c>
    </row>
    <row r="13" spans="1:6" ht="15" customHeight="1">
      <c r="A13" s="19" t="s">
        <v>172</v>
      </c>
    </row>
    <row r="14" spans="1:6">
      <c r="A14" s="17" t="s">
        <v>35</v>
      </c>
    </row>
    <row r="15" spans="1:6">
      <c r="A15" s="17" t="s">
        <v>173</v>
      </c>
    </row>
    <row r="16" spans="1:6">
      <c r="A16" s="17" t="s">
        <v>174</v>
      </c>
    </row>
    <row r="17" spans="1:4">
      <c r="A17" s="17" t="s">
        <v>40</v>
      </c>
    </row>
    <row r="21" spans="1:4">
      <c r="D21" s="11"/>
    </row>
    <row r="27" spans="1:4">
      <c r="C27" s="69" t="s">
        <v>175</v>
      </c>
      <c r="D27" s="69"/>
    </row>
    <row r="28" spans="1:4">
      <c r="C28" s="50" t="s">
        <v>118</v>
      </c>
      <c r="D28" s="95">
        <f ca="1">TODAY()</f>
        <v>43951</v>
      </c>
    </row>
    <row r="29" spans="1:4">
      <c r="C29" s="50" t="s">
        <v>132</v>
      </c>
      <c r="D29" s="96">
        <f ca="1">NOW()</f>
        <v>43951.863740624998</v>
      </c>
    </row>
    <row r="31" spans="1:4">
      <c r="C31" s="70" t="s">
        <v>176</v>
      </c>
      <c r="D31" s="70"/>
    </row>
    <row r="32" spans="1:4">
      <c r="C32" s="50" t="str">
        <f ca="1">C28&amp;" "&amp;D28</f>
        <v>Data de azi: 43951</v>
      </c>
      <c r="D32" s="50"/>
    </row>
    <row r="33" spans="3:4">
      <c r="C33" s="50" t="str">
        <f ca="1">C29&amp;" "&amp;D29</f>
        <v>Ora curentă: 43951,863740625</v>
      </c>
      <c r="D33" s="50"/>
    </row>
    <row r="35" spans="3:4">
      <c r="C35" s="71" t="s">
        <v>177</v>
      </c>
      <c r="D35" s="71"/>
    </row>
    <row r="36" spans="3:4">
      <c r="C36" s="25" t="str">
        <f ca="1">C28 &amp;" "&amp; TEXT(D28,"DD.MM.YYYY")</f>
        <v>Data de azi: 30.04.2020</v>
      </c>
      <c r="D36" s="25"/>
    </row>
    <row r="37" spans="3:4">
      <c r="C37" s="25" t="str">
        <f ca="1">C29&amp;" "&amp;TEXT(D29,"H:MM")</f>
        <v>Ora curentă: 20:43</v>
      </c>
      <c r="D37" s="25"/>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A61" workbookViewId="0">
      <selection activeCell="I55" sqref="I55"/>
    </sheetView>
  </sheetViews>
  <sheetFormatPr defaultRowHeight="14.45"/>
  <cols>
    <col min="1" max="1" width="12.7109375" customWidth="1"/>
    <col min="2" max="2" width="82.85546875" customWidth="1"/>
    <col min="3" max="3" width="17.140625" customWidth="1"/>
    <col min="4" max="4" width="26.140625" bestFit="1" customWidth="1"/>
    <col min="6" max="6" width="11.140625" bestFit="1" customWidth="1"/>
  </cols>
  <sheetData>
    <row r="1" spans="1:6" ht="60" customHeight="1">
      <c r="A1" s="17" t="s">
        <v>178</v>
      </c>
      <c r="D1" s="43"/>
    </row>
    <row r="2" spans="1:6">
      <c r="A2" s="17" t="s">
        <v>179</v>
      </c>
      <c r="E2" s="20"/>
      <c r="F2" s="20"/>
    </row>
    <row r="3" spans="1:6" ht="15" customHeight="1">
      <c r="A3" s="19" t="s">
        <v>180</v>
      </c>
      <c r="E3" s="20"/>
      <c r="F3" s="20"/>
    </row>
    <row r="4" spans="1:6" ht="15" customHeight="1">
      <c r="A4" s="19" t="s">
        <v>181</v>
      </c>
      <c r="E4" s="20"/>
      <c r="F4" s="20"/>
    </row>
    <row r="5" spans="1:6" ht="15" customHeight="1">
      <c r="A5" s="19" t="s">
        <v>182</v>
      </c>
      <c r="C5" s="97"/>
      <c r="E5" s="20"/>
      <c r="F5" s="20"/>
    </row>
    <row r="6" spans="1:6" ht="15" customHeight="1">
      <c r="A6" s="19" t="s">
        <v>183</v>
      </c>
      <c r="E6" s="20"/>
      <c r="F6" s="20"/>
    </row>
    <row r="7" spans="1:6">
      <c r="A7" s="17" t="s">
        <v>20</v>
      </c>
      <c r="C7" s="20"/>
      <c r="D7" s="20"/>
      <c r="E7" s="20"/>
      <c r="F7" s="20"/>
    </row>
    <row r="8" spans="1:6">
      <c r="A8" s="17" t="s">
        <v>34</v>
      </c>
      <c r="C8" s="72" t="s">
        <v>178</v>
      </c>
      <c r="D8" s="72"/>
    </row>
    <row r="9" spans="1:6">
      <c r="A9" s="17" t="s">
        <v>184</v>
      </c>
      <c r="C9" s="55" t="s">
        <v>185</v>
      </c>
      <c r="D9" s="98" t="b">
        <f>IF(C9="Măr",TRUE,FALSE)</f>
        <v>1</v>
      </c>
    </row>
    <row r="10" spans="1:6">
      <c r="A10" s="17" t="s">
        <v>186</v>
      </c>
      <c r="C10" s="55" t="s">
        <v>187</v>
      </c>
      <c r="D10" s="98" t="b">
        <f>IF(C10="Măr",TRUE,FALSE)</f>
        <v>0</v>
      </c>
    </row>
    <row r="11" spans="1:6" ht="15" customHeight="1" thickBot="1">
      <c r="A11" s="19" t="s">
        <v>188</v>
      </c>
      <c r="C11" s="20"/>
      <c r="D11" s="20"/>
    </row>
    <row r="12" spans="1:6" ht="15" customHeight="1" thickTop="1" thickBot="1">
      <c r="A12" s="19" t="s">
        <v>189</v>
      </c>
      <c r="C12" s="99">
        <v>110</v>
      </c>
      <c r="D12" s="98" t="str">
        <f>IF(C12&lt;100,"Mai mic decât 100","Mai mare sau egal cu 100")</f>
        <v>Mai mare sau egal cu 100</v>
      </c>
    </row>
    <row r="13" spans="1:6" ht="15" customHeight="1" thickTop="1">
      <c r="A13" s="19" t="s">
        <v>190</v>
      </c>
    </row>
    <row r="14" spans="1:6">
      <c r="A14" s="17" t="s">
        <v>191</v>
      </c>
    </row>
    <row r="15" spans="1:6" ht="15" customHeight="1">
      <c r="A15" s="19" t="s">
        <v>192</v>
      </c>
    </row>
    <row r="16" spans="1:6">
      <c r="A16" s="17" t="s">
        <v>33</v>
      </c>
    </row>
    <row r="17" spans="1:6">
      <c r="A17" s="17" t="s">
        <v>34</v>
      </c>
    </row>
    <row r="18" spans="1:6">
      <c r="A18" s="17" t="s">
        <v>35</v>
      </c>
      <c r="C18" s="11"/>
    </row>
    <row r="19" spans="1:6">
      <c r="A19" s="17" t="s">
        <v>193</v>
      </c>
    </row>
    <row r="20" spans="1:6">
      <c r="A20" s="17" t="s">
        <v>194</v>
      </c>
    </row>
    <row r="21" spans="1:6">
      <c r="A21" s="17" t="s">
        <v>195</v>
      </c>
    </row>
    <row r="22" spans="1:6">
      <c r="A22" s="17" t="s">
        <v>40</v>
      </c>
    </row>
    <row r="26" spans="1:6" ht="15" thickBot="1"/>
    <row r="27" spans="1:6" ht="15" thickBot="1">
      <c r="C27" s="32" t="s">
        <v>61</v>
      </c>
      <c r="D27" s="33" t="s">
        <v>196</v>
      </c>
      <c r="E27" s="33" t="s">
        <v>197</v>
      </c>
      <c r="F27" s="33" t="s">
        <v>198</v>
      </c>
    </row>
    <row r="28" spans="1:6">
      <c r="C28" s="34" t="s">
        <v>199</v>
      </c>
      <c r="D28" s="34">
        <v>2</v>
      </c>
      <c r="E28" s="65">
        <v>9.7607115856835538</v>
      </c>
      <c r="F28" s="65">
        <f>'Instrucțiunile IF'!$E$28:$E$29*'Instrucțiunile IF'!$D$28:$D$29</f>
        <v>19.521423171367108</v>
      </c>
    </row>
    <row r="29" spans="1:6" ht="15" thickBot="1">
      <c r="C29" s="26" t="s">
        <v>200</v>
      </c>
      <c r="D29" s="26">
        <v>3</v>
      </c>
      <c r="E29" s="66">
        <v>3.4189202461080024</v>
      </c>
      <c r="F29" s="66">
        <f>'Instrucțiunile IF'!$E$28:$E$29*'Instrucțiunile IF'!$D$28:$D$29</f>
        <v>10.256760738324008</v>
      </c>
    </row>
    <row r="30" spans="1:6">
      <c r="C30" s="20"/>
      <c r="D30" s="20"/>
      <c r="E30" s="20"/>
      <c r="F30" s="20"/>
    </row>
    <row r="31" spans="1:6">
      <c r="C31" s="20"/>
      <c r="D31" s="20" t="s">
        <v>201</v>
      </c>
      <c r="E31" s="67">
        <f>SUM('Instrucțiunile IF'!$E$28:$E$29)</f>
        <v>13.179631831791557</v>
      </c>
      <c r="F31" s="67">
        <f>SUM('Instrucțiunile IF'!F28:F29)</f>
        <v>29.778183909691116</v>
      </c>
    </row>
    <row r="32" spans="1:6" ht="15" thickBot="1">
      <c r="C32" s="20"/>
      <c r="D32" s="20"/>
      <c r="E32" s="20"/>
      <c r="F32" s="20"/>
    </row>
    <row r="33" spans="3:6" ht="15.6" thickTop="1" thickBot="1">
      <c r="C33" s="20"/>
      <c r="D33" s="20" t="s">
        <v>202</v>
      </c>
      <c r="E33" s="99" t="s">
        <v>203</v>
      </c>
      <c r="F33" s="68">
        <f>IF(E33="Da",F31*ImpozitVânzări,0)</f>
        <v>0</v>
      </c>
    </row>
    <row r="34" spans="3:6" ht="15.6" thickTop="1" thickBot="1">
      <c r="C34" s="20"/>
      <c r="D34" s="20"/>
      <c r="E34" s="20"/>
      <c r="F34" s="20"/>
    </row>
    <row r="35" spans="3:6" ht="15.6" thickTop="1" thickBot="1">
      <c r="C35" s="20"/>
      <c r="D35" s="20" t="s">
        <v>204</v>
      </c>
      <c r="E35" s="99" t="s">
        <v>205</v>
      </c>
      <c r="F35" s="68">
        <f>IF(E35="Da",SUM(D28:D29)*Livrare,0)</f>
        <v>6.25</v>
      </c>
    </row>
    <row r="36" spans="3:6" ht="15" thickTop="1"/>
    <row r="37" spans="3:6">
      <c r="D37" s="20" t="s">
        <v>198</v>
      </c>
      <c r="E37" s="20"/>
      <c r="F37" s="67">
        <f>SUM(F33,F31,F35)</f>
        <v>36.028183909691116</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13" zoomScaleNormal="100" workbookViewId="0"/>
  </sheetViews>
  <sheetFormatPr defaultColWidth="8.85546875" defaultRowHeight="15" customHeight="1"/>
  <cols>
    <col min="1" max="1" width="8.85546875" style="8"/>
    <col min="2" max="2" width="95.140625" style="21" customWidth="1"/>
    <col min="3" max="16384" width="8.85546875" style="21"/>
  </cols>
  <sheetData>
    <row r="1" spans="1:2" ht="60" customHeight="1">
      <c r="A1" s="8" t="s">
        <v>206</v>
      </c>
    </row>
    <row r="2" spans="1:2" s="22" customFormat="1" ht="15" customHeight="1">
      <c r="A2" s="8" t="s">
        <v>207</v>
      </c>
      <c r="B2" s="21"/>
    </row>
    <row r="3" spans="1:2" s="22" customFormat="1" ht="15" customHeight="1">
      <c r="A3" s="8" t="s">
        <v>208</v>
      </c>
      <c r="B3" s="21"/>
    </row>
    <row r="4" spans="1:2" s="23" customFormat="1" ht="15" customHeight="1">
      <c r="A4" s="8" t="s">
        <v>209</v>
      </c>
      <c r="B4" s="21"/>
    </row>
    <row r="5" spans="1:2" s="23" customFormat="1" ht="15" customHeight="1">
      <c r="A5" s="24" t="s">
        <v>210</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Maria Crisovan</cp:lastModifiedBy>
  <cp:revision/>
  <dcterms:created xsi:type="dcterms:W3CDTF">2019-06-19T15:26:14Z</dcterms:created>
  <dcterms:modified xsi:type="dcterms:W3CDTF">2020-04-30T20:44:18Z</dcterms:modified>
  <cp:category/>
  <cp:contentStatus/>
</cp:coreProperties>
</file>