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harts/chart1.xml" ContentType="application/vnd.openxmlformats-officedocument.drawingml.chart+xml"/>
  <Override PartName="/xl/drawings/drawing11.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filterPrivacy="1" codeName="ThisWorkbook"/>
  <bookViews>
    <workbookView xWindow="-120" yWindow="-120" windowWidth="19200" windowHeight="10320" tabRatio="927" activeTab="9"/>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 name="Sheet1" sheetId="20" r:id="rId10"/>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44525"/>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36" i="10" l="1"/>
  <c r="D28" i="10"/>
  <c r="D6" i="10"/>
  <c r="D7" i="11"/>
  <c r="D15" i="11"/>
  <c r="G7" i="11"/>
  <c r="G15" i="1"/>
  <c r="D15" i="1"/>
  <c r="G7" i="1"/>
  <c r="D7" i="1"/>
  <c r="G15" i="16"/>
  <c r="D15" i="16"/>
  <c r="F7" i="19"/>
  <c r="F6" i="19"/>
  <c r="F5" i="19"/>
  <c r="F4" i="19"/>
  <c r="F3" i="19"/>
  <c r="F29" i="13" l="1"/>
  <c r="F28" i="13"/>
  <c r="D12" i="13"/>
  <c r="D7" i="16"/>
  <c r="G51" i="16" l="1"/>
  <c r="G7" i="19"/>
  <c r="F6" i="10"/>
  <c r="J43" i="19"/>
  <c r="F35" i="13"/>
  <c r="G6" i="19"/>
  <c r="G5" i="19"/>
  <c r="G4" i="19"/>
  <c r="G3" i="19"/>
  <c r="D51" i="16"/>
  <c r="G15" i="11"/>
  <c r="D39" i="16"/>
  <c r="D29" i="15"/>
  <c r="D28" i="15"/>
  <c r="D11" i="10"/>
  <c r="E31" i="13"/>
  <c r="C33" i="15" l="1"/>
  <c r="C37" i="15"/>
  <c r="C32" i="15"/>
  <c r="F31" i="13"/>
  <c r="F33" i="13" s="1"/>
  <c r="F37" i="13" s="1"/>
  <c r="D8" i="10"/>
</calcChain>
</file>

<file path=xl/sharedStrings.xml><?xml version="1.0" encoding="utf-8"?>
<sst xmlns="http://schemas.openxmlformats.org/spreadsheetml/2006/main" count="330" uniqueCount="228">
  <si>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</si>
  <si>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</si>
  <si>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</si>
  <si>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</si>
  <si>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</si>
  <si>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</si>
  <si>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</si>
  <si>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</si>
  <si>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</si>
  <si>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</si>
  <si>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</si>
  <si>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</si>
  <si>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</si>
  <si>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</si>
  <si>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</si>
  <si>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</si>
  <si>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</si>
  <si>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</si>
  <si>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</si>
  <si>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</si>
  <si>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</si>
  <si>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</si>
  <si>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</si>
  <si>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</si>
  <si>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</si>
  <si>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</si>
  <si>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</si>
  <si>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</si>
  <si>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</si>
  <si>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</si>
  <si>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</si>
  <si>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</si>
  <si>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</si>
  <si>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</si>
  <si>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</si>
  <si>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</si>
  <si>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</si>
  <si>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</si>
  <si>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</si>
  <si>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</si>
  <si>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</si>
  <si>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</si>
  <si>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</si>
  <si>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</si>
  <si>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</si>
  <si>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</si>
  <si>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</si>
  <si>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</si>
  <si>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</si>
  <si>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</si>
  <si>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</si>
  <si>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</si>
  <si>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</si>
  <si>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</si>
  <si>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</si>
  <si>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</si>
  <si>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</si>
  <si>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</si>
  <si>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</si>
  <si>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</si>
  <si>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</si>
  <si>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</si>
  <si>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</si>
  <si>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</si>
  <si>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</si>
  <si>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</si>
  <si>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</si>
  <si>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</si>
  <si>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</si>
  <si>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</si>
  <si>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</si>
  <si>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</si>
  <si>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</si>
  <si>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</si>
  <si>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</si>
  <si>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</si>
  <si>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</si>
  <si>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</si>
  <si>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</si>
  <si>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</si>
  <si>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</si>
  <si>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</si>
  <si>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</si>
  <si>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</si>
  <si>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</si>
  <si>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</si>
  <si>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</si>
  <si>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</si>
  <si>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</si>
  <si>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</si>
  <si>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</si>
  <si>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</si>
  <si>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</si>
  <si>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</si>
  <si>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</si>
  <si>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</si>
  <si>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</si>
  <si>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</si>
  <si>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</si>
  <si>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</si>
  <si>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</si>
  <si>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</si>
  <si>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</si>
  <si>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</si>
  <si>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</si>
  <si>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</si>
  <si>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</si>
  <si>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</si>
  <si>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</si>
  <si>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</si>
  <si>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</si>
  <si>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</si>
  <si>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</si>
  <si>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</si>
  <si>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</si>
  <si>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</si>
  <si>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</si>
  <si>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</si>
  <si>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</si>
  <si>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</si>
  <si>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</si>
  <si>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</si>
  <si>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</si>
  <si>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</si>
  <si>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</si>
  <si>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</si>
  <si>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</si>
  <si>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</si>
  <si>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</si>
  <si>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</si>
  <si>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</si>
  <si>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</si>
  <si>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</si>
  <si>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</si>
  <si>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</si>
  <si>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</si>
  <si>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</si>
  <si>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</si>
  <si>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</si>
  <si>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</si>
  <si>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</si>
  <si>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</si>
  <si>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</si>
  <si>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</si>
  <si>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</si>
  <si>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</si>
  <si>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</si>
  <si>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</si>
  <si>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</si>
  <si>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</si>
  <si>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</si>
  <si>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</si>
  <si>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</si>
  <si>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</si>
  <si>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</si>
  <si>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</si>
  <si>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</si>
  <si>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</si>
  <si>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</si>
  <si>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</si>
  <si>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</si>
  <si>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</si>
  <si>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</si>
  <si>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</si>
  <si>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</si>
  <si>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</si>
  <si>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</si>
  <si>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</si>
  <si>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</si>
  <si>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</si>
  <si>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</si>
  <si>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</si>
  <si>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</si>
  <si>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</si>
  <si>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</si>
  <si>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</si>
  <si>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</si>
  <si>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</si>
  <si>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</si>
  <si>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</si>
  <si>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</si>
  <si>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</si>
  <si>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</si>
  <si>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</si>
  <si>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</si>
  <si>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</si>
  <si>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</si>
  <si>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</si>
  <si>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</si>
  <si>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</si>
  <si>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</si>
  <si>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</si>
  <si>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</si>
  <si>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</si>
  <si>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</si>
  <si>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</si>
  <si>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</si>
  <si>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</si>
  <si>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</si>
  <si>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</si>
  <si>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</si>
  <si>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</si>
  <si>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</si>
  <si>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</si>
  <si>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</si>
  <si>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</si>
  <si>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</si>
  <si>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</si>
  <si>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</si>
  <si>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</si>
  <si>
    <t>Dobre Alexandra</t>
  </si>
  <si>
    <t>Costache Andrei</t>
  </si>
  <si>
    <t>Antonescu Emil</t>
  </si>
  <si>
    <t>Florea Magda</t>
  </si>
  <si>
    <t>Milea Ștefan</t>
  </si>
  <si>
    <t>Năstase Daniel</t>
  </si>
  <si>
    <t>Moldovan Marcela</t>
  </si>
  <si>
    <t>Andrei Costahce</t>
  </si>
  <si>
    <t>Emil Antonescu</t>
  </si>
  <si>
    <t>Magda Florea</t>
  </si>
  <si>
    <t>Ștefan Milea</t>
  </si>
  <si>
    <t>Munteanu Iustin</t>
  </si>
  <si>
    <t>Iustin Munteanu</t>
  </si>
  <si>
    <t>Daniel Năstase</t>
  </si>
  <si>
    <t>Marcela Moldovan</t>
  </si>
  <si>
    <t xml:space="preserve">Alexandra Dobre </t>
  </si>
  <si>
    <t>AN</t>
  </si>
  <si>
    <t>PREZENȚE LA CONFERINȚE</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</si>
</sst>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8" formatCode="#,##0.00\ &quot;lei&quot;;[Red]\-#,##0.00\ &quot;lei&quot;"/>
    <numFmt numFmtId="42" formatCode="_-* #,##0\ &quot;lei&quot;_-;\-* #,##0\ &quot;lei&quot;_-;_-* &quot;-&quot;\ &quot;lei&quot;_-;_-@_-"/>
    <numFmt numFmtId="44" formatCode="_-* #,##0.00\ &quot;lei&quot;_-;\-* #,##0.00\ &quot;lei&quot;_-;_-* &quot;-&quot;??\ &quot;lei&quot;_-;_-@_-"/>
    <numFmt numFmtId="164" formatCode="_(* #,##0_);_(* \(#,##0\);_(* &quot;-&quot;_);_(@_)"/>
    <numFmt numFmtId="165" formatCode="_(* #,##0.00_);_(* \(#,##0.00\);_(* &quot;-&quot;??_);_(@_)"/>
    <numFmt numFmtId="166" formatCode="dd\.mm\.yy;@"/>
    <numFmt numFmtId="167" formatCode="dd/mm/yy;@"/>
    <numFmt numFmtId="168" formatCode="h:mm;@"/>
  </numFmts>
  <fonts count="42"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s>
  <fills count="38">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4" fillId="0" borderId="0" applyFill="0" applyBorder="0">
      <alignment wrapText="1"/>
    </xf>
    <xf numFmtId="0" fontId="1" fillId="0" borderId="0"/>
    <xf numFmtId="0" fontId="5" fillId="2" borderId="0" applyNumberFormat="0" applyProtection="0">
      <alignment horizontal="left" wrapText="1" indent="4"/>
    </xf>
    <xf numFmtId="0" fontId="4" fillId="2" borderId="0" applyNumberFormat="0" applyProtection="0">
      <alignment horizontal="left" wrapText="1" indent="4"/>
    </xf>
    <xf numFmtId="0" fontId="6" fillId="0" borderId="0"/>
    <xf numFmtId="0" fontId="6" fillId="3" borderId="0" applyNumberFormat="0" applyBorder="0" applyProtection="0"/>
    <xf numFmtId="0" fontId="1" fillId="4" borderId="0"/>
    <xf numFmtId="0" fontId="1" fillId="5" borderId="1"/>
    <xf numFmtId="0" fontId="1" fillId="4" borderId="2"/>
    <xf numFmtId="0" fontId="1" fillId="0" borderId="0"/>
    <xf numFmtId="0" fontId="1" fillId="4" borderId="0"/>
    <xf numFmtId="0" fontId="1" fillId="5" borderId="1"/>
    <xf numFmtId="0" fontId="1" fillId="4" borderId="2"/>
    <xf numFmtId="0" fontId="1" fillId="0" borderId="0"/>
    <xf numFmtId="0" fontId="16" fillId="0" borderId="0" applyNumberFormat="0" applyFill="0" applyBorder="0" applyAlignment="0" applyProtection="0"/>
    <xf numFmtId="0" fontId="1" fillId="4" borderId="0"/>
    <xf numFmtId="0" fontId="1" fillId="5" borderId="1"/>
    <xf numFmtId="0" fontId="1" fillId="4" borderId="2"/>
    <xf numFmtId="0" fontId="28" fillId="0" borderId="0" applyNumberFormat="0" applyFill="0" applyBorder="0" applyAlignment="0" applyProtection="0"/>
    <xf numFmtId="165" fontId="11" fillId="0" borderId="0" applyFont="0" applyFill="0" applyBorder="0" applyAlignment="0" applyProtection="0"/>
    <xf numFmtId="164"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9" fontId="11" fillId="0" borderId="0" applyFont="0" applyFill="0" applyBorder="0" applyAlignment="0" applyProtection="0"/>
    <xf numFmtId="0" fontId="29" fillId="0" borderId="0" applyNumberFormat="0" applyFill="0" applyBorder="0" applyAlignment="0" applyProtection="0"/>
    <xf numFmtId="0" fontId="30" fillId="0" borderId="14" applyNumberFormat="0" applyFill="0" applyAlignment="0" applyProtection="0"/>
    <xf numFmtId="0" fontId="31" fillId="0" borderId="15" applyNumberFormat="0" applyFill="0" applyAlignment="0" applyProtection="0"/>
    <xf numFmtId="0" fontId="32" fillId="0" borderId="16" applyNumberFormat="0" applyFill="0" applyAlignment="0" applyProtection="0"/>
    <xf numFmtId="0" fontId="32" fillId="0" borderId="0" applyNumberFormat="0" applyFill="0" applyBorder="0" applyAlignment="0" applyProtection="0"/>
    <xf numFmtId="0" fontId="33" fillId="7" borderId="0" applyNumberFormat="0" applyBorder="0" applyAlignment="0" applyProtection="0"/>
    <xf numFmtId="0" fontId="34" fillId="8" borderId="0" applyNumberFormat="0" applyBorder="0" applyAlignment="0" applyProtection="0"/>
    <xf numFmtId="0" fontId="35" fillId="9" borderId="0" applyNumberFormat="0" applyBorder="0" applyAlignment="0" applyProtection="0"/>
    <xf numFmtId="0" fontId="36" fillId="10" borderId="17" applyNumberFormat="0" applyAlignment="0" applyProtection="0"/>
    <xf numFmtId="0" fontId="37" fillId="11" borderId="18" applyNumberFormat="0" applyAlignment="0" applyProtection="0"/>
    <xf numFmtId="0" fontId="38" fillId="11" borderId="17" applyNumberFormat="0" applyAlignment="0" applyProtection="0"/>
    <xf numFmtId="0" fontId="39" fillId="0" borderId="19" applyNumberFormat="0" applyFill="0" applyAlignment="0" applyProtection="0"/>
    <xf numFmtId="0" fontId="13" fillId="12" borderId="20" applyNumberFormat="0" applyAlignment="0" applyProtection="0"/>
    <xf numFmtId="0" fontId="40" fillId="0" borderId="0" applyNumberFormat="0" applyFill="0" applyBorder="0" applyAlignment="0" applyProtection="0"/>
    <xf numFmtId="0" fontId="11" fillId="13" borderId="1" applyNumberFormat="0" applyFont="0" applyAlignment="0" applyProtection="0"/>
    <xf numFmtId="0" fontId="41" fillId="0" borderId="0" applyNumberFormat="0" applyFill="0" applyBorder="0" applyAlignment="0" applyProtection="0"/>
    <xf numFmtId="0" fontId="8" fillId="0" borderId="21" applyNumberFormat="0" applyFill="0" applyAlignment="0" applyProtection="0"/>
    <xf numFmtId="0" fontId="6"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6"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6"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6"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6"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6"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cellStyleXfs>
  <cellXfs count="102">
    <xf numFmtId="0" fontId="0" fillId="0" borderId="0" xfId="0"/>
    <xf numFmtId="0" fontId="1" fillId="0" borderId="0" xfId="2"/>
    <xf numFmtId="0" fontId="5" fillId="2" borderId="0" xfId="3">
      <alignment horizontal="left" wrapText="1" indent="4"/>
    </xf>
    <xf numFmtId="0" fontId="4" fillId="2" borderId="0" xfId="4">
      <alignment horizontal="left" wrapText="1" indent="4"/>
    </xf>
    <xf numFmtId="0" fontId="1" fillId="0" borderId="0" xfId="2" applyAlignment="1">
      <alignment horizontal="left"/>
    </xf>
    <xf numFmtId="0" fontId="7" fillId="0" borderId="0" xfId="0" applyFont="1"/>
    <xf numFmtId="0" fontId="6" fillId="3" borderId="0" xfId="6"/>
    <xf numFmtId="0" fontId="6" fillId="3" borderId="0" xfId="6" applyAlignment="1">
      <alignment horizontal="right"/>
    </xf>
    <xf numFmtId="0" fontId="6" fillId="0" borderId="0" xfId="5"/>
    <xf numFmtId="0" fontId="8" fillId="0" borderId="0" xfId="2" applyFont="1" applyAlignment="1">
      <alignment horizontal="left"/>
    </xf>
    <xf numFmtId="0" fontId="6" fillId="3" borderId="0" xfId="6" applyAlignment="1">
      <alignment horizontal="left"/>
    </xf>
    <xf numFmtId="14" fontId="0" fillId="0" borderId="0" xfId="0" applyNumberFormat="1"/>
    <xf numFmtId="0" fontId="9" fillId="0" borderId="0" xfId="0" applyFont="1"/>
    <xf numFmtId="0" fontId="9" fillId="0" borderId="0" xfId="2" applyFont="1" applyAlignment="1">
      <alignment horizontal="left"/>
    </xf>
    <xf numFmtId="0" fontId="9" fillId="0" borderId="0" xfId="5" applyFont="1"/>
    <xf numFmtId="0" fontId="10" fillId="0" borderId="0" xfId="0" applyFont="1"/>
    <xf numFmtId="0" fontId="11" fillId="0" borderId="0" xfId="0" applyFont="1"/>
    <xf numFmtId="0" fontId="12" fillId="0" borderId="0" xfId="0" applyFont="1"/>
    <xf numFmtId="0" fontId="12" fillId="0" borderId="0" xfId="0" quotePrefix="1" applyFont="1"/>
    <xf numFmtId="0" fontId="12" fillId="0" borderId="0" xfId="0" applyFont="1" applyAlignment="1">
      <alignment wrapText="1"/>
    </xf>
    <xf numFmtId="0" fontId="0" fillId="0" borderId="0" xfId="0" applyAlignment="1">
      <alignment vertical="center"/>
    </xf>
    <xf numFmtId="0" fontId="1" fillId="0" borderId="0" xfId="14"/>
    <xf numFmtId="0" fontId="14" fillId="0" borderId="0" xfId="14" applyFont="1"/>
    <xf numFmtId="0" fontId="15" fillId="0" borderId="0" xfId="14" applyFont="1" applyAlignment="1">
      <alignment vertical="center"/>
    </xf>
    <xf numFmtId="0" fontId="6" fillId="0" borderId="0" xfId="5" applyAlignment="1">
      <alignment wrapText="1"/>
    </xf>
    <xf numFmtId="0" fontId="3" fillId="0" borderId="0" xfId="2" applyFont="1"/>
    <xf numFmtId="0" fontId="3" fillId="0" borderId="0" xfId="2" applyFont="1" applyAlignment="1">
      <alignment horizontal="left"/>
    </xf>
    <xf numFmtId="0" fontId="3" fillId="0" borderId="0" xfId="2" applyFont="1" applyAlignment="1">
      <alignment horizontal="right"/>
    </xf>
    <xf numFmtId="0" fontId="3" fillId="5" borderId="1" xfId="8" applyFont="1" applyAlignment="1">
      <alignment horizontal="right" vertical="center"/>
    </xf>
    <xf numFmtId="0" fontId="3" fillId="4" borderId="2" xfId="9" applyFont="1" applyAlignment="1">
      <alignment horizontal="center" vertical="center"/>
    </xf>
    <xf numFmtId="0" fontId="1" fillId="5" borderId="1" xfId="8"/>
    <xf numFmtId="0" fontId="0" fillId="0" borderId="3" xfId="0" applyBorder="1" applyAlignment="1">
      <alignment vertical="center"/>
    </xf>
    <xf numFmtId="0" fontId="1" fillId="5" borderId="1" xfId="17"/>
    <xf numFmtId="0" fontId="17" fillId="0" borderId="0" xfId="0" applyFont="1"/>
    <xf numFmtId="0" fontId="1" fillId="4" borderId="0" xfId="16"/>
    <xf numFmtId="0" fontId="16" fillId="0" borderId="0" xfId="15"/>
    <xf numFmtId="0" fontId="18" fillId="2" borderId="0" xfId="27" applyFont="1" applyFill="1" applyBorder="1" applyAlignment="1">
      <alignment horizontal="left" indent="1"/>
    </xf>
    <xf numFmtId="0" fontId="13" fillId="3" borderId="4" xfId="6" applyFont="1" applyBorder="1" applyAlignment="1">
      <alignment horizontal="left" vertical="center"/>
    </xf>
    <xf numFmtId="0" fontId="13" fillId="3" borderId="4" xfId="6" applyFont="1" applyBorder="1" applyAlignment="1">
      <alignment horizontal="right" vertical="center"/>
    </xf>
    <xf numFmtId="0" fontId="0" fillId="6" borderId="4" xfId="0" applyFill="1" applyBorder="1" applyAlignment="1">
      <alignment vertical="center"/>
    </xf>
    <xf numFmtId="0" fontId="19" fillId="0" borderId="0" xfId="0" applyFont="1" applyAlignment="1">
      <alignment horizontal="centerContinuous" vertical="center"/>
    </xf>
    <xf numFmtId="0" fontId="11" fillId="0" borderId="0" xfId="0" applyFont="1" applyAlignment="1">
      <alignment horizontal="centerContinuous"/>
    </xf>
    <xf numFmtId="0" fontId="6" fillId="3" borderId="0" xfId="6" applyAlignment="1">
      <alignment horizontal="center" vertical="center"/>
    </xf>
    <xf numFmtId="0" fontId="21" fillId="0" borderId="0" xfId="10" applyFont="1"/>
    <xf numFmtId="0" fontId="22" fillId="0" borderId="0" xfId="0" applyFont="1" applyAlignment="1">
      <alignment horizontal="centerContinuous" vertical="center"/>
    </xf>
    <xf numFmtId="0" fontId="23" fillId="0" borderId="0" xfId="10" applyFont="1" applyAlignment="1">
      <alignment horizontal="centerContinuous"/>
    </xf>
    <xf numFmtId="0" fontId="23" fillId="0" borderId="0" xfId="10" applyFont="1"/>
    <xf numFmtId="0" fontId="20" fillId="3" borderId="0" xfId="6" applyFont="1"/>
    <xf numFmtId="0" fontId="20" fillId="3" borderId="0" xfId="6" applyFont="1" applyAlignment="1">
      <alignment horizontal="right"/>
    </xf>
    <xf numFmtId="0" fontId="24" fillId="0" borderId="0" xfId="10" applyFont="1"/>
    <xf numFmtId="0" fontId="23" fillId="0" borderId="0" xfId="10" applyFont="1" applyAlignment="1">
      <alignment horizontal="left"/>
    </xf>
    <xf numFmtId="0" fontId="24" fillId="0" borderId="0" xfId="10" applyFont="1" applyAlignment="1">
      <alignment horizontal="left"/>
    </xf>
    <xf numFmtId="0" fontId="25" fillId="0" borderId="0" xfId="0" applyFont="1"/>
    <xf numFmtId="0" fontId="23" fillId="4" borderId="2" xfId="13" applyFont="1"/>
    <xf numFmtId="0" fontId="23" fillId="5" borderId="1" xfId="12" applyFont="1" applyAlignment="1">
      <alignment horizontal="right"/>
    </xf>
    <xf numFmtId="0" fontId="3" fillId="0" borderId="0" xfId="2" applyFont="1" applyAlignment="1">
      <alignment horizontal="centerContinuous"/>
    </xf>
    <xf numFmtId="0" fontId="0" fillId="0" borderId="0" xfId="0" applyAlignment="1">
      <alignment horizontal="centerContinuous"/>
    </xf>
    <xf numFmtId="0" fontId="1" fillId="4" borderId="2" xfId="9"/>
    <xf numFmtId="0" fontId="9" fillId="0" borderId="0" xfId="0" applyFont="1" applyAlignment="1">
      <alignment wrapText="1"/>
    </xf>
    <xf numFmtId="0" fontId="9" fillId="0" borderId="0" xfId="2" applyFont="1" applyAlignment="1">
      <alignment horizontal="left" wrapText="1"/>
    </xf>
    <xf numFmtId="0" fontId="26" fillId="0" borderId="0" xfId="0" applyFont="1"/>
    <xf numFmtId="0" fontId="22" fillId="0" borderId="0" xfId="0" applyFont="1" applyAlignment="1">
      <alignment horizontal="center" vertical="center"/>
    </xf>
    <xf numFmtId="0" fontId="1" fillId="5" borderId="5" xfId="17" applyBorder="1"/>
    <xf numFmtId="0" fontId="1" fillId="4" borderId="6" xfId="16" applyBorder="1" applyAlignment="1">
      <alignment horizontal="left"/>
    </xf>
    <xf numFmtId="0" fontId="1" fillId="4" borderId="6" xfId="7" applyBorder="1"/>
    <xf numFmtId="0" fontId="1" fillId="4" borderId="2" xfId="13"/>
    <xf numFmtId="0" fontId="23" fillId="5" borderId="7" xfId="12" applyFont="1" applyBorder="1"/>
    <xf numFmtId="0" fontId="23" fillId="4" borderId="6" xfId="11" applyFont="1" applyBorder="1"/>
    <xf numFmtId="0" fontId="23" fillId="4" borderId="8" xfId="11" applyFont="1" applyBorder="1"/>
    <xf numFmtId="0" fontId="1" fillId="5" borderId="10" xfId="12" applyBorder="1"/>
    <xf numFmtId="0" fontId="3" fillId="5" borderId="7" xfId="8" applyFont="1" applyBorder="1" applyAlignment="1">
      <alignment horizontal="right"/>
    </xf>
    <xf numFmtId="0" fontId="3" fillId="4" borderId="6" xfId="7" applyFont="1" applyBorder="1"/>
    <xf numFmtId="0" fontId="3" fillId="4" borderId="6" xfId="7" applyFont="1" applyBorder="1" applyAlignment="1">
      <alignment horizontal="right"/>
    </xf>
    <xf numFmtId="0" fontId="3" fillId="4" borderId="6" xfId="7" applyFont="1" applyBorder="1" applyAlignment="1">
      <alignment horizontal="left"/>
    </xf>
    <xf numFmtId="0" fontId="1" fillId="4" borderId="11" xfId="9" applyBorder="1"/>
    <xf numFmtId="0" fontId="1" fillId="5" borderId="10" xfId="8" applyBorder="1"/>
    <xf numFmtId="0" fontId="2" fillId="4" borderId="6" xfId="7" applyFont="1" applyBorder="1"/>
    <xf numFmtId="0" fontId="1" fillId="4" borderId="1" xfId="7" applyBorder="1"/>
    <xf numFmtId="0" fontId="8" fillId="0" borderId="9" xfId="10" applyFont="1" applyBorder="1" applyAlignment="1">
      <alignment horizontal="left"/>
    </xf>
    <xf numFmtId="0" fontId="23" fillId="5" borderId="1" xfId="12" applyFont="1"/>
    <xf numFmtId="0" fontId="6" fillId="0" borderId="0" xfId="10" applyFont="1" applyAlignment="1">
      <alignment horizontal="left" wrapText="1"/>
    </xf>
    <xf numFmtId="0" fontId="6" fillId="0" borderId="0" xfId="5" applyFont="1" applyAlignment="1">
      <alignment wrapText="1"/>
    </xf>
    <xf numFmtId="0" fontId="6" fillId="0" borderId="0" xfId="5" applyFont="1"/>
    <xf numFmtId="166" fontId="3" fillId="5" borderId="10" xfId="8" applyNumberFormat="1" applyFont="1" applyBorder="1" applyAlignment="1">
      <alignment horizontal="right"/>
    </xf>
    <xf numFmtId="166" fontId="1" fillId="4" borderId="6" xfId="7" applyNumberFormat="1" applyBorder="1"/>
    <xf numFmtId="0" fontId="6" fillId="0" borderId="0" xfId="0" applyFont="1" applyAlignment="1">
      <alignment wrapText="1"/>
    </xf>
    <xf numFmtId="167" fontId="3" fillId="5" borderId="10" xfId="8" applyNumberFormat="1" applyFont="1" applyBorder="1" applyAlignment="1">
      <alignment horizontal="right"/>
    </xf>
    <xf numFmtId="167" fontId="1" fillId="4" borderId="11" xfId="9" applyNumberFormat="1" applyBorder="1"/>
    <xf numFmtId="168" fontId="3" fillId="5" borderId="10" xfId="8" applyNumberFormat="1" applyFont="1" applyBorder="1" applyAlignment="1">
      <alignment horizontal="right"/>
    </xf>
    <xf numFmtId="168" fontId="1" fillId="5" borderId="10" xfId="8" applyNumberFormat="1" applyBorder="1"/>
    <xf numFmtId="168" fontId="1" fillId="4" borderId="6" xfId="7" applyNumberFormat="1" applyBorder="1"/>
    <xf numFmtId="8" fontId="0" fillId="6" borderId="4" xfId="0" applyNumberFormat="1" applyFill="1" applyBorder="1" applyAlignment="1">
      <alignment vertical="center"/>
    </xf>
    <xf numFmtId="8" fontId="0" fillId="0" borderId="3" xfId="0" applyNumberFormat="1" applyBorder="1" applyAlignment="1">
      <alignment vertical="center"/>
    </xf>
    <xf numFmtId="8" fontId="0" fillId="0" borderId="0" xfId="0" applyNumberFormat="1" applyAlignment="1">
      <alignment vertical="center"/>
    </xf>
    <xf numFmtId="8" fontId="1" fillId="5" borderId="1" xfId="8" applyNumberFormat="1" applyAlignment="1">
      <alignment vertical="center"/>
    </xf>
    <xf numFmtId="0" fontId="13" fillId="3" borderId="0" xfId="6" applyFont="1" applyAlignment="1">
      <alignment horizontal="center"/>
    </xf>
    <xf numFmtId="0" fontId="13" fillId="3" borderId="12" xfId="6" applyFont="1" applyBorder="1" applyAlignment="1">
      <alignment horizontal="center"/>
    </xf>
    <xf numFmtId="0" fontId="13" fillId="3" borderId="13" xfId="6" applyFont="1" applyBorder="1" applyAlignment="1">
      <alignment horizontal="center"/>
    </xf>
    <xf numFmtId="0" fontId="13" fillId="3" borderId="13" xfId="6" applyFont="1" applyBorder="1" applyAlignment="1">
      <alignment horizontal="center" vertical="center"/>
    </xf>
    <xf numFmtId="0" fontId="1" fillId="5" borderId="7" xfId="8" applyFont="1" applyBorder="1" applyAlignment="1">
      <alignment horizontal="right"/>
    </xf>
    <xf numFmtId="0" fontId="1" fillId="8" borderId="0" xfId="31" applyFont="1" applyAlignment="1">
      <alignment horizontal="left" wrapText="1" indent="4"/>
    </xf>
    <xf numFmtId="0" fontId="33" fillId="7" borderId="0" xfId="30"/>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cellStyle name="BordurăPortocalie 2" xfId="13"/>
    <cellStyle name="BordurăPortocalie 3" xfId="18"/>
    <cellStyle name="Calculation" xfId="35" builtinId="22" customBuiltin="1"/>
    <cellStyle name="CelulăGalbenă" xfId="8"/>
    <cellStyle name="CelulăGalbenă 2" xfId="12"/>
    <cellStyle name="CelulăGalbenă 2 2" xfId="17"/>
    <cellStyle name="CelulăGri" xfId="7"/>
    <cellStyle name="CelulăGri 2" xfId="11"/>
    <cellStyle name="CelulăGri 2 2" xfId="16"/>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cellStyle name="Normal 2 2" xfId="14"/>
    <cellStyle name="Normal 3" xfId="10"/>
    <cellStyle name="Note" xfId="39" builtinId="10" customBuiltin="1"/>
    <cellStyle name="Output" xfId="34" builtinId="21" customBuiltin="1"/>
    <cellStyle name="Percent" xfId="24" builtinId="5" customBuiltin="1"/>
    <cellStyle name="Text coloană z A" xfId="5"/>
    <cellStyle name="Text de început" xfId="1"/>
    <cellStyle name="Title" xfId="25" builtinId="15" customBuiltin="1"/>
    <cellStyle name="Titlu 1 2" xfId="3"/>
    <cellStyle name="Titlu 2" xfId="27"/>
    <cellStyle name="Titlu 2 2" xfId="4"/>
    <cellStyle name="Titlu 3 2" xfId="6"/>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1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ro-RO"/>
              <a:t>AN</a:t>
            </a:r>
            <a:r>
              <a:rPr lang="ro-RO" baseline="0"/>
              <a:t> DUPĂ AN</a:t>
            </a:r>
            <a:endParaRPr lang="en-US"/>
          </a:p>
        </c:rich>
      </c:tx>
      <c:layout>
        <c:manualLayout>
          <c:xMode val="edge"/>
          <c:yMode val="edge"/>
          <c:x val="0.30830555555555555"/>
          <c:y val="0.11215791834903545"/>
        </c:manualLayout>
      </c:layout>
      <c:overlay val="0"/>
    </c:title>
    <c:autoTitleDeleted val="0"/>
    <c:plotArea>
      <c:layout/>
      <c:barChart>
        <c:barDir val="col"/>
        <c:grouping val="clustered"/>
        <c:varyColors val="0"/>
        <c:ser>
          <c:idx val="0"/>
          <c:order val="0"/>
          <c:tx>
            <c:strRef>
              <c:f>Sheet1!$B$9</c:f>
              <c:strCache>
                <c:ptCount val="1"/>
                <c:pt idx="0">
                  <c:v>AN</c:v>
                </c:pt>
              </c:strCache>
            </c:strRef>
          </c:tx>
          <c:invertIfNegative val="0"/>
          <c:val>
            <c:numRef>
              <c:f>Sheet1!$B$10:$B$17</c:f>
              <c:numCache>
                <c:formatCode>General</c:formatCode>
                <c:ptCount val="8"/>
                <c:pt idx="0">
                  <c:v>2013</c:v>
                </c:pt>
                <c:pt idx="1">
                  <c:v>2014</c:v>
                </c:pt>
                <c:pt idx="2">
                  <c:v>2015</c:v>
                </c:pt>
                <c:pt idx="3">
                  <c:v>2016</c:v>
                </c:pt>
                <c:pt idx="4">
                  <c:v>2017</c:v>
                </c:pt>
                <c:pt idx="5">
                  <c:v>2018</c:v>
                </c:pt>
                <c:pt idx="6">
                  <c:v>2019</c:v>
                </c:pt>
                <c:pt idx="7">
                  <c:v>2020</c:v>
                </c:pt>
              </c:numCache>
            </c:numRef>
          </c:val>
        </c:ser>
        <c:ser>
          <c:idx val="1"/>
          <c:order val="1"/>
          <c:tx>
            <c:strRef>
              <c:f>Sheet1!$C$9</c:f>
              <c:strCache>
                <c:ptCount val="1"/>
                <c:pt idx="0">
                  <c:v>PREZENȚE LA CONFERINȚE</c:v>
                </c:pt>
              </c:strCache>
            </c:strRef>
          </c:tx>
          <c:invertIfNegative val="0"/>
          <c:trendline>
            <c:trendlineType val="movingAvg"/>
            <c:period val="2"/>
            <c:dispRSqr val="0"/>
            <c:dispEq val="0"/>
          </c:trendline>
          <c:val>
            <c:numRef>
              <c:f>Sheet1!$C$10:$C$17</c:f>
              <c:numCache>
                <c:formatCode>General</c:formatCode>
                <c:ptCount val="8"/>
                <c:pt idx="0">
                  <c:v>200</c:v>
                </c:pt>
                <c:pt idx="1">
                  <c:v>220</c:v>
                </c:pt>
                <c:pt idx="2">
                  <c:v>103</c:v>
                </c:pt>
                <c:pt idx="3">
                  <c:v>700</c:v>
                </c:pt>
                <c:pt idx="4">
                  <c:v>400</c:v>
                </c:pt>
                <c:pt idx="5">
                  <c:v>500</c:v>
                </c:pt>
                <c:pt idx="6">
                  <c:v>300</c:v>
                </c:pt>
                <c:pt idx="7">
                  <c:v>4000</c:v>
                </c:pt>
              </c:numCache>
            </c:numRef>
          </c:val>
        </c:ser>
        <c:dLbls>
          <c:showLegendKey val="0"/>
          <c:showVal val="0"/>
          <c:showCatName val="0"/>
          <c:showSerName val="0"/>
          <c:showPercent val="0"/>
          <c:showBubbleSize val="0"/>
        </c:dLbls>
        <c:gapWidth val="150"/>
        <c:axId val="224066176"/>
        <c:axId val="10813824"/>
      </c:barChart>
      <c:catAx>
        <c:axId val="224066176"/>
        <c:scaling>
          <c:orientation val="minMax"/>
        </c:scaling>
        <c:delete val="0"/>
        <c:axPos val="b"/>
        <c:majorTickMark val="none"/>
        <c:minorTickMark val="none"/>
        <c:tickLblPos val="nextTo"/>
        <c:crossAx val="10813824"/>
        <c:crosses val="autoZero"/>
        <c:auto val="1"/>
        <c:lblAlgn val="ctr"/>
        <c:lblOffset val="100"/>
        <c:noMultiLvlLbl val="0"/>
      </c:catAx>
      <c:valAx>
        <c:axId val="10813824"/>
        <c:scaling>
          <c:orientation val="minMax"/>
        </c:scaling>
        <c:delete val="0"/>
        <c:axPos val="l"/>
        <c:majorGridlines/>
        <c:numFmt formatCode="General" sourceLinked="1"/>
        <c:majorTickMark val="none"/>
        <c:minorTickMark val="none"/>
        <c:tickLblPos val="nextTo"/>
        <c:crossAx val="224066176"/>
        <c:crosses val="autoZero"/>
        <c:crossBetween val="between"/>
      </c:valAx>
    </c:plotArea>
    <c:legend>
      <c:legendPos val="r"/>
      <c:layout>
        <c:manualLayout>
          <c:xMode val="edge"/>
          <c:yMode val="edge"/>
          <c:x val="0.71254155730533675"/>
          <c:y val="0.28517007379461146"/>
          <c:w val="0.27079177602799648"/>
          <c:h val="0.41608892091718686"/>
        </c:manualLayout>
      </c:layout>
      <c:overlay val="0"/>
    </c:legend>
    <c:plotVisOnly val="1"/>
    <c:dispBlanksAs val="gap"/>
    <c:showDLblsOverMax val="0"/>
  </c:chart>
  <c:txPr>
    <a:bodyPr/>
    <a:lstStyle/>
    <a:p>
      <a:pPr>
        <a:defRPr>
          <a:ln>
            <a:solidFill>
              <a:sysClr val="windowText" lastClr="000000"/>
            </a:solidFill>
          </a:ln>
        </a:defRPr>
      </a:pPr>
      <a:endParaRPr lang="en-US"/>
    </a:p>
  </c:txPr>
  <c:printSettings>
    <c:headerFooter/>
    <c:pageMargins b="0.75" l="0.7" r="0.7" t="0.75" header="0.3" footer="0.3"/>
    <c:pageSetup/>
  </c:printSettings>
  <c:userShapes r:id="rId1"/>
</c:chartSpace>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4.png"/><Relationship Id="rId18" Type="http://schemas.openxmlformats.org/officeDocument/2006/relationships/image" Target="../media/image7.png"/><Relationship Id="rId3" Type="http://schemas.openxmlformats.org/officeDocument/2006/relationships/hyperlink" Target="#'Pornire'!A1"/><Relationship Id="rId7" Type="http://schemas.openxmlformats.org/officeDocument/2006/relationships/image" Target="../media/image3.png"/><Relationship Id="rId12" Type="http://schemas.openxmlformats.org/officeDocument/2006/relationships/hyperlink" Target="https://support.office.com/ro-RO/article/excel-for-windows-training-9bc05390-e94c-46af-a5b3-d7c22f6990bb?ui=ro-RO&amp;rs=en-001&amp;ad=us" TargetMode="External"/><Relationship Id="rId17" Type="http://schemas.openxmlformats.org/officeDocument/2006/relationships/image" Target="../media/image6.png"/><Relationship Id="rId2" Type="http://schemas.openxmlformats.org/officeDocument/2006/relationships/hyperlink" Target="#'Introducere &#238;n func&#539;ii'!A1"/><Relationship Id="rId16" Type="http://schemas.openxmlformats.org/officeDocument/2006/relationships/image" Target="../media/image9.svg"/><Relationship Id="rId1" Type="http://schemas.openxmlformats.org/officeDocument/2006/relationships/hyperlink" Target="#'No&#539;iuni de baz&#259;'!A60"/><Relationship Id="rId6" Type="http://schemas.openxmlformats.org/officeDocument/2006/relationships/hyperlink" Target="https://support.office.com/ro-ro/article/utilizarea-excel-drept-calculator-a1abc057-ed11-443a-a635-68216555ad0a?omkt=ro-RO&amp;ui=ro-RO&amp;rs=ro-RO&amp;ad=RO" TargetMode="External"/><Relationship Id="rId11" Type="http://schemas.openxmlformats.org/officeDocument/2006/relationships/hyperlink" Target="https://support.office.com/ro-RO/article/excel-functions-alphabetical-b3944572-255d-4efb-bb96-c6d90033e188?ui=ro-RO&amp;rs=en-001&amp;ad=us" TargetMode="External"/><Relationship Id="rId5" Type="http://schemas.openxmlformats.org/officeDocument/2006/relationships/image" Target="../media/image3.svg"/><Relationship Id="rId15" Type="http://schemas.openxmlformats.org/officeDocument/2006/relationships/image" Target="../media/image5.png"/><Relationship Id="rId10" Type="http://schemas.openxmlformats.org/officeDocument/2006/relationships/hyperlink" Target="https://support.office.com/ro-RO/article/excel-functions-by-category-5f91f4e9-7b42-46d2-9bd1-63f26a86c0eb?ui=ro-RO&amp;rs=en-001&amp;ad=us" TargetMode="External"/><Relationship Id="rId19" Type="http://schemas.openxmlformats.org/officeDocument/2006/relationships/image" Target="../media/image8.png"/><Relationship Id="rId4" Type="http://schemas.openxmlformats.org/officeDocument/2006/relationships/image" Target="../media/image2.png"/><Relationship Id="rId9" Type="http://schemas.openxmlformats.org/officeDocument/2006/relationships/hyperlink" Target="https://support.office.com/ro-RO/article/overview-of-formulas-in-excel-ecfdc708-9162-49e8-b993-c311f47ca173?ui=ro-RO&amp;rs=en-001&amp;ad=us" TargetMode="External"/><Relationship Id="rId14" Type="http://schemas.openxmlformats.org/officeDocument/2006/relationships/image" Target="../media/image7.svg"/></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ro-RO/article/excel-for-windows-training-9bc05390-e94c-46af-a5b3-d7c22f6990bb?ui=ro-RO&amp;rs=en-001&amp;ad=us" TargetMode="External"/><Relationship Id="rId13" Type="http://schemas.openxmlformats.org/officeDocument/2006/relationships/image" Target="../media/image7.sv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count-function-a59cd7fc-b623-4d93-87a4-d23bf411294c?ui=ro-RO&amp;rs=en-001&amp;ad=us" TargetMode="External"/><Relationship Id="rId12" Type="http://schemas.openxmlformats.org/officeDocument/2006/relationships/image" Target="../media/image4.png"/><Relationship Id="rId17" Type="http://schemas.openxmlformats.org/officeDocument/2006/relationships/hyperlink" Target="#'Introducere &#238;n func&#539;ii'!A63"/><Relationship Id="rId2" Type="http://schemas.openxmlformats.org/officeDocument/2006/relationships/hyperlink" Target="#AVERAGE!A1"/><Relationship Id="rId16" Type="http://schemas.openxmlformats.org/officeDocument/2006/relationships/image" Target="../media/image11.png"/><Relationship Id="rId1" Type="http://schemas.openxmlformats.org/officeDocument/2006/relationships/hyperlink" Target="#'Introducere &#238;n func&#539;ii'!A1"/><Relationship Id="rId6" Type="http://schemas.openxmlformats.org/officeDocument/2006/relationships/hyperlink" Target="https://support.office.com/ro-RO/article/use-autosum-to-sum-numbers-543941e7-e783-44ef-8317-7d1bb85fe706?ui=ro-RO&amp;rs=en-001&amp;ad=us" TargetMode="External"/><Relationship Id="rId11" Type="http://schemas.openxmlformats.org/officeDocument/2006/relationships/image" Target="../media/image10.png"/><Relationship Id="rId5" Type="http://schemas.openxmlformats.org/officeDocument/2006/relationships/image" Target="../media/image5.svg"/><Relationship Id="rId15" Type="http://schemas.openxmlformats.org/officeDocument/2006/relationships/image" Target="../media/image3.svg"/><Relationship Id="rId10" Type="http://schemas.openxmlformats.org/officeDocument/2006/relationships/image" Target="../media/image14.svg"/><Relationship Id="rId4" Type="http://schemas.openxmlformats.org/officeDocument/2006/relationships/image" Target="../media/image3.png"/><Relationship Id="rId9" Type="http://schemas.openxmlformats.org/officeDocument/2006/relationships/image" Target="../media/image9.png"/><Relationship Id="rId1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MIN &#537;i MAX'!A1"/><Relationship Id="rId9" Type="http://schemas.openxmlformats.org/officeDocument/2006/relationships/hyperlink" Target="https://support.office.com/ro-RO/article/mode-function-e45192ce-9122-4980-82ed-4bdc34973120?ocmsassetid=e45192ce-9122-4980-82ed-4bdc34973120&amp;ui=ro-RO&amp;rs=en-001&amp;ad=us"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VERAGE!A1"/><Relationship Id="rId3" Type="http://schemas.openxmlformats.org/officeDocument/2006/relationships/image" Target="../media/image5.svg"/><Relationship Id="rId7" Type="http://schemas.openxmlformats.org/officeDocument/2006/relationships/image" Target="../media/image9.svg"/><Relationship Id="rId2" Type="http://schemas.openxmlformats.org/officeDocument/2006/relationships/image" Target="../media/image3.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image" Target="../media/image5.png"/><Relationship Id="rId5"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Dat&#259; &#537;i or&#259;'!A1"/></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ro-RO/article/now-function-3337fd29-145a-4347-b2e6-20c904739c46?ui=ro-RO&amp;rs=en-001&amp;ad=us" TargetMode="External"/><Relationship Id="rId3" Type="http://schemas.openxmlformats.org/officeDocument/2006/relationships/hyperlink" Target="#'MIN &#537;i MAX'!A1"/><Relationship Id="rId7" Type="http://schemas.openxmlformats.org/officeDocument/2006/relationships/image" Target="../media/image5.svg"/><Relationship Id="rId12" Type="http://schemas.openxmlformats.org/officeDocument/2006/relationships/image" Target="../media/image14.svg"/><Relationship Id="rId2" Type="http://schemas.openxmlformats.org/officeDocument/2006/relationships/image" Target="../media/image9.svg"/><Relationship Id="rId1" Type="http://schemas.openxmlformats.org/officeDocument/2006/relationships/image" Target="../media/image5.png"/><Relationship Id="rId6" Type="http://schemas.openxmlformats.org/officeDocument/2006/relationships/image" Target="../media/image3.png"/><Relationship Id="rId11" Type="http://schemas.openxmlformats.org/officeDocument/2006/relationships/image" Target="../media/image9.png"/><Relationship Id="rId5" Type="http://schemas.openxmlformats.org/officeDocument/2006/relationships/hyperlink" Target="https://support.office.com/ro-RO/article/today-function-5eb3078d-a82c-4736-8930-2f51a028fdd9?ui=ro-RO&amp;rs=en-001&amp;ad=us" TargetMode="External"/><Relationship Id="rId10" Type="http://schemas.openxmlformats.org/officeDocument/2006/relationships/hyperlink" Target="https://support.office.com/ro-RO/article/date-function-e36c0c8c-4104-49da-ab83-82328b832349?ui=ro-RO&amp;rs=en-001&amp;ad=us" TargetMode="External"/><Relationship Id="rId4" Type="http://schemas.openxmlformats.org/officeDocument/2006/relationships/hyperlink" Target="#'Unirea textelor &#537;i a numerelor'!A1"/><Relationship Id="rId9" Type="http://schemas.openxmlformats.org/officeDocument/2006/relationships/hyperlink" Target="https://support.office.com/ro-RO/article/excel-for-windows-training-9bc05390-e94c-46af-a5b3-d7c22f6990bb?ui=ro-RO&amp;rs=en-001&amp;ad=u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12.png"/><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Unirea textelor &#537;i a numerelor'!A60"/><Relationship Id="rId4" Type="http://schemas.openxmlformats.org/officeDocument/2006/relationships/image" Target="../media/image18.svg"/><Relationship Id="rId9" Type="http://schemas.openxmlformats.org/officeDocument/2006/relationships/hyperlink" Target="https://support.office.com/ro-RO/article/excel-for-windows-training-9bc05390-e94c-46af-a5b3-d7c22f6990bb?ui=ro-RO&amp;rs=en-001&amp;ad=us"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5.svg"/><Relationship Id="rId3" Type="http://schemas.openxmlformats.org/officeDocument/2006/relationships/image" Target="../media/image14.svg"/><Relationship Id="rId7" Type="http://schemas.openxmlformats.org/officeDocument/2006/relationships/image" Target="../media/image5.png"/><Relationship Id="rId12" Type="http://schemas.openxmlformats.org/officeDocument/2006/relationships/image" Target="../media/image3.png"/><Relationship Id="rId17" Type="http://schemas.openxmlformats.org/officeDocument/2006/relationships/image" Target="../media/image14.png"/><Relationship Id="rId2" Type="http://schemas.openxmlformats.org/officeDocument/2006/relationships/image" Target="../media/image9.png"/><Relationship Id="rId16" Type="http://schemas.openxmlformats.org/officeDocument/2006/relationships/hyperlink" Target="https://support.office.com/ro-RO/article/if-function-&#8211;-nested-formulas-and-avoiding-pitfalls-0b22ff44-f149-44ba-aeb5-4ef99da241c8?ui=ro-RO&amp;rs=en-001&amp;ad=us" TargetMode="External"/><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excel-for-windows-training-9bc05390-e94c-46af-a5b3-d7c22f6990bb?ui=ro-RO&amp;rs=en-001&amp;ad=us" TargetMode="External"/><Relationship Id="rId10" Type="http://schemas.openxmlformats.org/officeDocument/2006/relationships/hyperlink" Target="#'Unirea textelor &#537;i a numerelor'!A1"/><Relationship Id="rId4" Type="http://schemas.openxmlformats.org/officeDocument/2006/relationships/image" Target="../media/image13.png"/><Relationship Id="rId9" Type="http://schemas.openxmlformats.org/officeDocument/2006/relationships/hyperlink" Target="#'Instruc&#539;iunile IF'!A60"/><Relationship Id="rId14" Type="http://schemas.openxmlformats.org/officeDocument/2006/relationships/hyperlink" Target="https://support.office.com/ro-RO/article/ifs-function-36329a26-37b2-467c-972b-4a39bd951d45?ui=ro-RO&amp;rs=en-001&amp;ad=us"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32.svg"/><Relationship Id="rId2" Type="http://schemas.openxmlformats.org/officeDocument/2006/relationships/image" Target="../media/image16.png"/><Relationship Id="rId1" Type="http://schemas.openxmlformats.org/officeDocument/2006/relationships/image" Target="../media/image15.pn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hyperlink" Target="https://support.office.com/ro-RO/article/what-s-new-in-excel-for-office-365-5fdb9208-ff33-45b6-9e08-1f5cdb3a6c73?ui=ro-RO&amp;rs=en-001&amp;ad=us" TargetMode="External"/></Relationships>
</file>

<file path=xl/drawings/_rels/drawing10.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 xmlns:a16="http://schemas.microsoft.com/office/drawing/2014/main"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 xmlns:a16="http://schemas.microsoft.com/office/drawing/2014/main"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104775</xdr:rowOff>
    </xdr:to>
    <xdr:grpSp>
      <xdr:nvGrpSpPr>
        <xdr:cNvPr id="106" name="Grup 105">
          <a:extLst>
            <a:ext uri="{FF2B5EF4-FFF2-40B4-BE49-F238E27FC236}">
              <a16:creationId xmlns="" xmlns:a16="http://schemas.microsoft.com/office/drawing/2014/main" id="{B02C2868-90B4-49F8-9B54-D2DE144C06FB}"/>
            </a:ext>
          </a:extLst>
        </xdr:cNvPr>
        <xdr:cNvGrpSpPr/>
      </xdr:nvGrpSpPr>
      <xdr:grpSpPr>
        <a:xfrm>
          <a:off x="345256" y="352425"/>
          <a:ext cx="5756420" cy="4498521"/>
          <a:chOff x="333375" y="266700"/>
          <a:chExt cx="5695950" cy="4572000"/>
        </a:xfrm>
      </xdr:grpSpPr>
      <xdr:grpSp>
        <xdr:nvGrpSpPr>
          <xdr:cNvPr id="107" name="Instrucțiuni pentru adunarea numerelor">
            <a:extLst>
              <a:ext uri="{FF2B5EF4-FFF2-40B4-BE49-F238E27FC236}">
                <a16:creationId xmlns="" xmlns:a16="http://schemas.microsoft.com/office/drawing/2014/main"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 xmlns:a16="http://schemas.microsoft.com/office/drawing/2014/main"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 xmlns:a16="http://schemas.microsoft.com/office/drawing/2014/main"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 xmlns:a16="http://schemas.microsoft.com/office/drawing/2014/main"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 xmlns:a16="http://schemas.microsoft.com/office/drawing/2014/main"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 xmlns:a16="http://schemas.microsoft.com/office/drawing/2014/main"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 xmlns:a16="http://schemas.microsoft.com/office/drawing/2014/main"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 xmlns:a16="http://schemas.microsoft.com/office/drawing/2014/main"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 xmlns:a16="http://schemas.microsoft.com/office/drawing/2014/main"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 xmlns:a16="http://schemas.microsoft.com/office/drawing/2014/main"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 xmlns:a16="http://schemas.microsoft.com/office/drawing/2014/main"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 xmlns:a16="http://schemas.microsoft.com/office/drawing/2014/main"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 xmlns:a16="http://schemas.microsoft.com/office/drawing/2014/main"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 xmlns:a16="http://schemas.microsoft.com/office/drawing/2014/main"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 xmlns:a16="http://schemas.microsoft.com/office/drawing/2014/main"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 xmlns:a16="http://schemas.microsoft.com/office/drawing/2014/main"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 xmlns:a16="http://schemas.microsoft.com/office/drawing/2014/main"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 xmlns:a16="http://schemas.microsoft.com/office/drawing/2014/main"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 xmlns:a16="http://schemas.microsoft.com/office/drawing/2014/main"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23</xdr:row>
      <xdr:rowOff>0</xdr:rowOff>
    </xdr:from>
    <xdr:to>
      <xdr:col>1</xdr:col>
      <xdr:colOff>5221294</xdr:colOff>
      <xdr:row>52</xdr:row>
      <xdr:rowOff>85517</xdr:rowOff>
    </xdr:to>
    <xdr:sp macro="" textlink="">
      <xdr:nvSpPr>
        <xdr:cNvPr id="128" name="Dreptunghi 127" descr="Fundal">
          <a:extLst>
            <a:ext uri="{FF2B5EF4-FFF2-40B4-BE49-F238E27FC236}">
              <a16:creationId xmlns="" xmlns:a16="http://schemas.microsoft.com/office/drawing/2014/main"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Conector drept 128" descr="Linie decorativă">
          <a:extLst>
            <a:ext uri="{FF2B5EF4-FFF2-40B4-BE49-F238E27FC236}">
              <a16:creationId xmlns="" xmlns:a16="http://schemas.microsoft.com/office/drawing/2014/main"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Conector drept 129" descr="Linie decorativă">
          <a:extLst>
            <a:ext uri="{FF2B5EF4-FFF2-40B4-BE49-F238E27FC236}">
              <a16:creationId xmlns="" xmlns:a16="http://schemas.microsoft.com/office/drawing/2014/main"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Pas" descr="Mai multe despre formule, celule și zone&#10;">
          <a:extLst>
            <a:ext uri="{FF2B5EF4-FFF2-40B4-BE49-F238E27FC236}">
              <a16:creationId xmlns="" xmlns:a16="http://schemas.microsoft.com/office/drawing/2014/main"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 xmlns:a16="http://schemas.microsoft.com/office/drawing/2014/main"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 xmlns:a16="http://schemas.microsoft.com/office/drawing/2014/main"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 xmlns:a16="http://schemas.microsoft.com/office/drawing/2014/main"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 xmlns:a16="http://schemas.microsoft.com/office/drawing/2014/main"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 xmlns:a16="http://schemas.microsoft.com/office/drawing/2014/main"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 xmlns:a16="http://schemas.microsoft.com/office/drawing/2014/main"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a:extLst>
            <a:ext uri="{FF2B5EF4-FFF2-40B4-BE49-F238E27FC236}">
              <a16:creationId xmlns="" xmlns:a16="http://schemas.microsoft.com/office/drawing/2014/main" id="{34B095E6-B82C-4533-81A2-82946450BAFD}"/>
            </a:ext>
          </a:extLst>
        </xdr:cNvPr>
        <xdr:cNvGrpSpPr/>
      </xdr:nvGrpSpPr>
      <xdr:grpSpPr>
        <a:xfrm>
          <a:off x="9453876" y="1856013"/>
          <a:ext cx="2334985" cy="1141640"/>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 xmlns:a16="http://schemas.microsoft.com/office/drawing/2014/main"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 xmlns:a16="http://schemas.microsoft.com/office/drawing/2014/main" id="{8CCDA131-B8EE-49BF-B978-9C80B0D5FAF0}"/>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 xmlns:a16="http://schemas.microsoft.com/office/drawing/2014/main"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a:extLst>
            <a:ext uri="{FF2B5EF4-FFF2-40B4-BE49-F238E27FC236}">
              <a16:creationId xmlns="" xmlns:a16="http://schemas.microsoft.com/office/drawing/2014/main" id="{79AC946A-932E-4F38-8B0A-9F23F83F1E52}"/>
            </a:ext>
          </a:extLst>
        </xdr:cNvPr>
        <xdr:cNvGrpSpPr/>
      </xdr:nvGrpSpPr>
      <xdr:grpSpPr>
        <a:xfrm>
          <a:off x="333375" y="10900681"/>
          <a:ext cx="5756420" cy="2695575"/>
          <a:chOff x="350069" y="11620499"/>
          <a:chExt cx="5733288" cy="2771775"/>
        </a:xfrm>
      </xdr:grpSpPr>
      <xdr:sp macro="" textlink="">
        <xdr:nvSpPr>
          <xdr:cNvPr id="144" name="Dreptunghi 143">
            <a:extLst>
              <a:ext uri="{FF2B5EF4-FFF2-40B4-BE49-F238E27FC236}">
                <a16:creationId xmlns="" xmlns:a16="http://schemas.microsoft.com/office/drawing/2014/main"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 xmlns:a16="http://schemas.microsoft.com/office/drawing/2014/main"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 xmlns:a16="http://schemas.microsoft.com/office/drawing/2014/main"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 xmlns:a16="http://schemas.microsoft.com/office/drawing/2014/main"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a:extLst>
            <a:ext uri="{FF2B5EF4-FFF2-40B4-BE49-F238E27FC236}">
              <a16:creationId xmlns="" xmlns:a16="http://schemas.microsoft.com/office/drawing/2014/main" id="{CA7B2371-3B06-4B9B-9469-235F43CE38D0}"/>
            </a:ext>
          </a:extLst>
        </xdr:cNvPr>
        <xdr:cNvGrpSpPr/>
      </xdr:nvGrpSpPr>
      <xdr:grpSpPr>
        <a:xfrm>
          <a:off x="555326" y="11483024"/>
          <a:ext cx="2793054" cy="366887"/>
          <a:chOff x="552970" y="11990570"/>
          <a:chExt cx="2769922" cy="377773"/>
        </a:xfrm>
      </xdr:grpSpPr>
      <xdr:sp macro="" textlink="">
        <xdr:nvSpPr>
          <xdr:cNvPr id="149" name="Pas" descr="Totul despre funcția AVERAGE, cu hyperlink către web&#10;&#10;">
            <a:hlinkClick xmlns:r="http://schemas.openxmlformats.org/officeDocument/2006/relationships" r:id="rId6" tooltip="Selectați pentru a afla totul despre utilizarea Excel drept calculator de pe web"/>
            <a:extLst>
              <a:ext uri="{FF2B5EF4-FFF2-40B4-BE49-F238E27FC236}">
                <a16:creationId xmlns="" xmlns:a16="http://schemas.microsoft.com/office/drawing/2014/main"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6" tooltip="Selectați pentru a afla mai multe de pe web"/>
            <a:extLst>
              <a:ext uri="{FF2B5EF4-FFF2-40B4-BE49-F238E27FC236}">
                <a16:creationId xmlns="" xmlns:a16="http://schemas.microsoft.com/office/drawing/2014/main" id="{EBAE2967-711A-4896-A8B7-B7FA652650A2}"/>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a:extLst>
            <a:ext uri="{FF2B5EF4-FFF2-40B4-BE49-F238E27FC236}">
              <a16:creationId xmlns="" xmlns:a16="http://schemas.microsoft.com/office/drawing/2014/main" id="{DBBBF993-8DF8-4B72-8129-E3AA07A81756}"/>
            </a:ext>
          </a:extLst>
        </xdr:cNvPr>
        <xdr:cNvGrpSpPr/>
      </xdr:nvGrpSpPr>
      <xdr:grpSpPr>
        <a:xfrm>
          <a:off x="555326" y="11858168"/>
          <a:ext cx="3592131" cy="372474"/>
          <a:chOff x="552970" y="12376600"/>
          <a:chExt cx="3568999" cy="383360"/>
        </a:xfrm>
      </xdr:grpSpPr>
      <xdr:sp macro="" textlink="">
        <xdr:nvSpPr>
          <xdr:cNvPr id="152" name="Pas" descr="Totul despre funcția COUNT, cu hyperlink către web&#10;">
            <a:hlinkClick xmlns:r="http://schemas.openxmlformats.org/officeDocument/2006/relationships" r:id="rId9" tooltip="Selectați pentru a afla totul despre formulele Excel de pe web"/>
            <a:extLst>
              <a:ext uri="{FF2B5EF4-FFF2-40B4-BE49-F238E27FC236}">
                <a16:creationId xmlns="" xmlns:a16="http://schemas.microsoft.com/office/drawing/2014/main"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9" tooltip="Selectați pentru a afla mai multe de pe web"/>
            <a:extLst>
              <a:ext uri="{FF2B5EF4-FFF2-40B4-BE49-F238E27FC236}">
                <a16:creationId xmlns="" xmlns:a16="http://schemas.microsoft.com/office/drawing/2014/main" id="{8A744DEE-DB39-49DC-9ECF-DB49429F7820}"/>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a:extLst>
            <a:ext uri="{FF2B5EF4-FFF2-40B4-BE49-F238E27FC236}">
              <a16:creationId xmlns="" xmlns:a16="http://schemas.microsoft.com/office/drawing/2014/main" id="{97003A87-44BF-4E57-A760-19DF355C2169}"/>
            </a:ext>
          </a:extLst>
        </xdr:cNvPr>
        <xdr:cNvGrpSpPr/>
      </xdr:nvGrpSpPr>
      <xdr:grpSpPr>
        <a:xfrm>
          <a:off x="555326" y="12247080"/>
          <a:ext cx="2727711" cy="366887"/>
          <a:chOff x="552970" y="12776398"/>
          <a:chExt cx="2704579" cy="377773"/>
        </a:xfrm>
      </xdr:grpSpPr>
      <xdr:sp macro="" textlink="">
        <xdr:nvSpPr>
          <xdr:cNvPr id="155" name="Pas" descr="Utilizați Excel drept calculator, cu hyperlink către web&#10;">
            <a:hlinkClick xmlns:r="http://schemas.openxmlformats.org/officeDocument/2006/relationships" r:id="rId10" tooltip="Selectați pentru a afla despre funcțiile Excel după categorie de pe web"/>
            <a:extLst>
              <a:ext uri="{FF2B5EF4-FFF2-40B4-BE49-F238E27FC236}">
                <a16:creationId xmlns="" xmlns:a16="http://schemas.microsoft.com/office/drawing/2014/main"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0" tooltip="Selectați pentru a afla mai multe de pe web"/>
            <a:extLst>
              <a:ext uri="{FF2B5EF4-FFF2-40B4-BE49-F238E27FC236}">
                <a16:creationId xmlns="" xmlns:a16="http://schemas.microsoft.com/office/drawing/2014/main" id="{6A002DE9-B460-4DEF-89B0-9CE1D5FEA443}"/>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a:extLst>
            <a:ext uri="{FF2B5EF4-FFF2-40B4-BE49-F238E27FC236}">
              <a16:creationId xmlns="" xmlns:a16="http://schemas.microsoft.com/office/drawing/2014/main" id="{71257630-43F1-4787-B9D3-FAD6BF048228}"/>
            </a:ext>
          </a:extLst>
        </xdr:cNvPr>
        <xdr:cNvGrpSpPr/>
      </xdr:nvGrpSpPr>
      <xdr:grpSpPr>
        <a:xfrm>
          <a:off x="567509" y="12629053"/>
          <a:ext cx="2972703" cy="372475"/>
          <a:chOff x="565153" y="13169257"/>
          <a:chExt cx="2949571" cy="383360"/>
        </a:xfrm>
      </xdr:grpSpPr>
      <xdr:sp macro="" textlink="">
        <xdr:nvSpPr>
          <xdr:cNvPr id="158" name="Pas" descr="Instruire gratuită pentru Excel online, cu hyperlink către web&#10;">
            <a:hlinkClick xmlns:r="http://schemas.openxmlformats.org/officeDocument/2006/relationships" r:id="rId11" tooltip="Selectați pentru a afla totul despre funcțiile Excel (în ordine alfabetică) de pe web"/>
            <a:extLst>
              <a:ext uri="{FF2B5EF4-FFF2-40B4-BE49-F238E27FC236}">
                <a16:creationId xmlns="" xmlns:a16="http://schemas.microsoft.com/office/drawing/2014/main"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1" tooltip="Selectați pentru a afla mai multe de pe web"/>
            <a:extLst>
              <a:ext uri="{FF2B5EF4-FFF2-40B4-BE49-F238E27FC236}">
                <a16:creationId xmlns="" xmlns:a16="http://schemas.microsoft.com/office/drawing/2014/main" id="{39497227-C71D-4FA2-9B71-A022FF7F1C61}"/>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a:extLst>
            <a:ext uri="{FF2B5EF4-FFF2-40B4-BE49-F238E27FC236}">
              <a16:creationId xmlns="" xmlns:a16="http://schemas.microsoft.com/office/drawing/2014/main" id="{32835AA2-E6D6-41DC-B4E4-AF07FAC19150}"/>
            </a:ext>
          </a:extLst>
        </xdr:cNvPr>
        <xdr:cNvGrpSpPr/>
      </xdr:nvGrpSpPr>
      <xdr:grpSpPr>
        <a:xfrm>
          <a:off x="577034" y="12999168"/>
          <a:ext cx="3237047" cy="372474"/>
          <a:chOff x="574678" y="13550257"/>
          <a:chExt cx="3213915" cy="383360"/>
        </a:xfrm>
      </xdr:grpSpPr>
      <xdr:sp macro="" textlink="">
        <xdr:nvSpPr>
          <xdr:cNvPr id="161" name="Pas" descr="Instruire gratuită pentru Excel online, cu hyperlink către web&#10;">
            <a:hlinkClick xmlns:r="http://schemas.openxmlformats.org/officeDocument/2006/relationships" r:id="rId12" tooltip="Selectați pentru a afla despre instruirea gratuită în Excel online de pe web"/>
            <a:extLst>
              <a:ext uri="{FF2B5EF4-FFF2-40B4-BE49-F238E27FC236}">
                <a16:creationId xmlns="" xmlns:a16="http://schemas.microsoft.com/office/drawing/2014/main"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2" tooltip="Selectați pentru a afla mai multe de pe web"/>
            <a:extLst>
              <a:ext uri="{FF2B5EF4-FFF2-40B4-BE49-F238E27FC236}">
                <a16:creationId xmlns="" xmlns:a16="http://schemas.microsoft.com/office/drawing/2014/main" id="{3D7A9E61-8947-4BBC-839B-5B5A5DD9C3EA}"/>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4</xdr:row>
      <xdr:rowOff>3382</xdr:rowOff>
    </xdr:from>
    <xdr:to>
      <xdr:col>4</xdr:col>
      <xdr:colOff>696952</xdr:colOff>
      <xdr:row>14</xdr:row>
      <xdr:rowOff>85723</xdr:rowOff>
    </xdr:to>
    <xdr:grpSp>
      <xdr:nvGrpSpPr>
        <xdr:cNvPr id="163" name="Grup 162">
          <a:extLst>
            <a:ext uri="{FF2B5EF4-FFF2-40B4-BE49-F238E27FC236}">
              <a16:creationId xmlns="" xmlns:a16="http://schemas.microsoft.com/office/drawing/2014/main" id="{C2C01485-52DA-46D7-91BA-2CB22C9C592D}"/>
            </a:ext>
          </a:extLst>
        </xdr:cNvPr>
        <xdr:cNvGrpSpPr/>
      </xdr:nvGrpSpPr>
      <xdr:grpSpPr>
        <a:xfrm>
          <a:off x="6133420" y="1353211"/>
          <a:ext cx="2575418" cy="1987341"/>
          <a:chOff x="6284692" y="1182615"/>
          <a:chExt cx="2351528" cy="1984547"/>
        </a:xfrm>
      </xdr:grpSpPr>
      <xdr:grpSp>
        <xdr:nvGrpSpPr>
          <xdr:cNvPr id="164" name="Paranteze">
            <a:extLst>
              <a:ext uri="{FF2B5EF4-FFF2-40B4-BE49-F238E27FC236}">
                <a16:creationId xmlns="" xmlns:a16="http://schemas.microsoft.com/office/drawing/2014/main"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 xmlns:a16="http://schemas.microsoft.com/office/drawing/2014/main"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 xmlns:a16="http://schemas.microsoft.com/office/drawing/2014/main"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 xmlns:a16="http://schemas.microsoft.com/office/drawing/2014/main" id="{7A19B73F-71AE-41DE-BB2D-C688A7125981}"/>
              </a:ext>
            </a:extLst>
          </xdr:cNvPr>
          <xdr:cNvPicPr>
            <a:picLocks noChangeAspect="1"/>
          </xdr:cNvPicPr>
        </xdr:nvPicPr>
        <xdr:blipFill>
          <a:blip xmlns:r="http://schemas.openxmlformats.org/officeDocument/2006/relationships" r:embed="rId13">
            <a:extLst>
              <a:ext uri="{96DAC541-7B7A-43D3-8B79-37D633B846F1}">
                <asvg:svgBlip xmlns="" xmlns:asvg="http://schemas.microsoft.com/office/drawing/2016/SVG/main" r:embed="rId14"/>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 xmlns:a16="http://schemas.microsoft.com/office/drawing/2014/main"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a:extLst>
            <a:ext uri="{FF2B5EF4-FFF2-40B4-BE49-F238E27FC236}">
              <a16:creationId xmlns="" xmlns:a16="http://schemas.microsoft.com/office/drawing/2014/main" id="{C43C872B-4996-44B6-9821-46907E2D5805}"/>
            </a:ext>
          </a:extLst>
        </xdr:cNvPr>
        <xdr:cNvGrpSpPr/>
      </xdr:nvGrpSpPr>
      <xdr:grpSpPr>
        <a:xfrm>
          <a:off x="10543213" y="5659717"/>
          <a:ext cx="3843253" cy="2394351"/>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 xmlns:a16="http://schemas.microsoft.com/office/drawing/2014/main"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 xmlns:a16="http://schemas.microsoft.com/office/drawing/2014/main" id="{720D4EE0-7550-4DC7-A79F-7DA9F6C0DF04}"/>
              </a:ext>
            </a:extLst>
          </xdr:cNvPr>
          <xdr:cNvPicPr>
            <a:picLocks noChangeAspect="1"/>
          </xdr:cNvPicPr>
        </xdr:nvPicPr>
        <xdr:blipFill>
          <a:blip xmlns:r="http://schemas.openxmlformats.org/officeDocument/2006/relationships" r:embed="rId15">
            <a:extLst>
              <a:ext uri="{96DAC541-7B7A-43D3-8B79-37D633B846F1}">
                <asvg:svgBlip xmlns="" xmlns:asvg="http://schemas.microsoft.com/office/drawing/2016/SVG/main"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 xmlns:a16="http://schemas.microsoft.com/office/drawing/2014/main" id="{3808C00C-1654-4B71-AEA3-B46BBA6A8A1A}"/>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 xmlns:a16="http://schemas.microsoft.com/office/drawing/2014/main" id="{A10B1741-C031-4CCA-8649-E13E092B516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 xmlns:a16="http://schemas.microsoft.com/office/drawing/2014/main" id="{9CE19FB0-7F40-4845-93C2-4653431C8678}"/>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ABD21ECB-A0A3-4E0D-861E-B3FBCE376575}"/>
            </a:ext>
          </a:extLst>
        </xdr:cNvPr>
        <xdr:cNvGrpSpPr/>
      </xdr:nvGrpSpPr>
      <xdr:grpSpPr>
        <a:xfrm>
          <a:off x="342900" y="13477875"/>
          <a:ext cx="5754243" cy="3495675"/>
          <a:chOff x="323850" y="16837043"/>
          <a:chExt cx="5737224" cy="3349188"/>
        </a:xfrm>
      </xdr:grpSpPr>
      <xdr:sp macro="" textlink="">
        <xdr:nvSpPr>
          <xdr:cNvPr id="181" name="Dreptunghi 180">
            <a:extLst>
              <a:ext uri="{FF2B5EF4-FFF2-40B4-BE49-F238E27FC236}">
                <a16:creationId xmlns="" xmlns:a16="http://schemas.microsoft.com/office/drawing/2014/main"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 xmlns:a16="http://schemas.microsoft.com/office/drawing/2014/main"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 xmlns:a16="http://schemas.microsoft.com/office/drawing/2014/main"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 xmlns:a16="http://schemas.microsoft.com/office/drawing/2014/main"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 xmlns:a16="http://schemas.microsoft.com/office/drawing/2014/main"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 xmlns:a16="http://schemas.microsoft.com/office/drawing/2014/main"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 xmlns:a16="http://schemas.microsoft.com/office/drawing/2014/main" id="{F5021BED-368D-4D1A-AE22-23F2D9D9A4FC}"/>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6" tooltip="Selectați pentru a afla totul despre utilizarea funcției Însumare automată pentru a aduna numere pe web"/>
            <a:extLst>
              <a:ext uri="{FF2B5EF4-FFF2-40B4-BE49-F238E27FC236}">
                <a16:creationId xmlns="" xmlns:a16="http://schemas.microsoft.com/office/drawing/2014/main"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tooltip="Selectați pentru a afla mai multe de pe web"/>
            <a:extLst>
              <a:ext uri="{FF2B5EF4-FFF2-40B4-BE49-F238E27FC236}">
                <a16:creationId xmlns="" xmlns:a16="http://schemas.microsoft.com/office/drawing/2014/main" id="{5658871C-FCE3-481C-98FE-3BC3FCBCDE9F}"/>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7" tooltip="Selectați pentru a afla totul despre funcția COUNT de pe web"/>
            <a:extLst>
              <a:ext uri="{FF2B5EF4-FFF2-40B4-BE49-F238E27FC236}">
                <a16:creationId xmlns="" xmlns:a16="http://schemas.microsoft.com/office/drawing/2014/main"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7" tooltip="Selectați pentru a afla mai multe de pe web"/>
            <a:extLst>
              <a:ext uri="{FF2B5EF4-FFF2-40B4-BE49-F238E27FC236}">
                <a16:creationId xmlns="" xmlns:a16="http://schemas.microsoft.com/office/drawing/2014/main" id="{C74A6681-1C06-4BF0-851E-51883A12B80D}"/>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8" tooltip="Selectați pentru a afla despre instruirea gratuită în Excel de pe web"/>
            <a:extLst>
              <a:ext uri="{FF2B5EF4-FFF2-40B4-BE49-F238E27FC236}">
                <a16:creationId xmlns="" xmlns:a16="http://schemas.microsoft.com/office/drawing/2014/main"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E7050C61-30E3-4AD4-A14D-97295961B123}"/>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 xmlns:a16="http://schemas.microsoft.com/office/drawing/2014/main" id="{74BFEDDD-8921-45D1-999F-60CB0E0DD7BD}"/>
            </a:ext>
          </a:extLst>
        </xdr:cNvPr>
        <xdr:cNvGrpSpPr/>
      </xdr:nvGrpSpPr>
      <xdr:grpSpPr>
        <a:xfrm>
          <a:off x="6629400" y="10293344"/>
          <a:ext cx="366140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 xmlns:a16="http://schemas.microsoft.com/office/drawing/2014/main"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 xmlns:a16="http://schemas.microsoft.com/office/drawing/2014/main" id="{BD3806F3-ED82-4149-875A-74D812F8E6FF}"/>
              </a:ext>
            </a:extLst>
          </xdr:cNvPr>
          <xdr:cNvPicPr>
            <a:picLocks noChangeAspect="1"/>
          </xdr:cNvPicPr>
        </xdr:nvPicPr>
        <xdr:blipFill>
          <a:blip xmlns:r="http://schemas.openxmlformats.org/officeDocument/2006/relationships" r:embed="rId9">
            <a:extLst>
              <a:ext uri="{96DAC541-7B7A-43D3-8B79-37D633B846F1}">
                <asvg:svgBlip xmlns="" xmlns:asvg="http://schemas.microsoft.com/office/drawing/2016/SVG/main" r:embed="rId10"/>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 xmlns:a16="http://schemas.microsoft.com/office/drawing/2014/main"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 xmlns:a16="http://schemas.microsoft.com/office/drawing/2014/main" id="{C31E7FA9-873B-48E5-80FF-FEEB66A44E83}"/>
            </a:ext>
          </a:extLst>
        </xdr:cNvPr>
        <xdr:cNvGrpSpPr/>
      </xdr:nvGrpSpPr>
      <xdr:grpSpPr>
        <a:xfrm>
          <a:off x="8389420" y="6978650"/>
          <a:ext cx="3549214" cy="1708150"/>
          <a:chOff x="8151295" y="6978650"/>
          <a:chExt cx="3212029" cy="1708150"/>
        </a:xfrm>
      </xdr:grpSpPr>
      <xdr:pic>
        <xdr:nvPicPr>
          <xdr:cNvPr id="200" name="Ilustrație cu bară de stare" descr="Ilustrație cu bară de stare Sum: 170">
            <a:extLst>
              <a:ext uri="{FF2B5EF4-FFF2-40B4-BE49-F238E27FC236}">
                <a16:creationId xmlns="" xmlns:a16="http://schemas.microsoft.com/office/drawing/2014/main" id="{26CBE60B-8C6B-4B6C-A49E-B12121A259CA}"/>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 xmlns:a16="http://schemas.microsoft.com/office/drawing/2014/main"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 xmlns:a16="http://schemas.microsoft.com/office/drawing/2014/main"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 xmlns:a16="http://schemas.microsoft.com/office/drawing/2014/main"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 xmlns:a16="http://schemas.microsoft.com/office/drawing/2014/main"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 xmlns:a16="http://schemas.microsoft.com/office/drawing/2014/main" id="{85803565-64C2-4B68-868B-9D7CA538F6D3}"/>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 xmlns:a16="http://schemas.microsoft.com/office/drawing/2014/main"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r>
                <a:rPr lang="en-US" sz="1100" kern="0" baseline="0">
                  <a:solidFill>
                    <a:schemeClr val="bg2">
                      <a:lumMod val="25000"/>
                    </a:schemeClr>
                  </a:solidFill>
                  <a:latin typeface="+mn-lt"/>
                  <a:ea typeface="Segoe UI" pitchFamily="34" charset="0"/>
                  <a:cs typeface="Segoe UI Light" panose="020B0502040204020203" pitchFamily="34" charset="0"/>
                </a:rPr>
                <a:t/>
              </a: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 xmlns:a16="http://schemas.microsoft.com/office/drawing/2014/main" id="{E7464239-05BB-404B-98D2-35A40E4685F6}"/>
            </a:ext>
          </a:extLst>
        </xdr:cNvPr>
        <xdr:cNvGrpSpPr/>
      </xdr:nvGrpSpPr>
      <xdr:grpSpPr>
        <a:xfrm>
          <a:off x="9218294" y="3457576"/>
          <a:ext cx="2815589"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 xmlns:a16="http://schemas.microsoft.com/office/drawing/2014/main"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 xmlns:a16="http://schemas.microsoft.com/office/drawing/2014/main" id="{3A786831-0C9C-490F-B991-4BE5CEF7FC7B}"/>
              </a:ext>
            </a:extLst>
          </xdr:cNvPr>
          <xdr:cNvPicPr>
            <a:picLocks noChangeAspect="1"/>
          </xdr:cNvPicPr>
        </xdr:nvPicPr>
        <xdr:blipFill>
          <a:blip xmlns:r="http://schemas.openxmlformats.org/officeDocument/2006/relationships" r:embed="rId14">
            <a:extLst>
              <a:ext uri="{96DAC541-7B7A-43D3-8B79-37D633B846F1}">
                <asvg:svgBlip xmlns="" xmlns:asvg="http://schemas.microsoft.com/office/drawing/2016/SVG/main" r:embed="rId15"/>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 xmlns:a16="http://schemas.microsoft.com/office/drawing/2014/main"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 xmlns:a16="http://schemas.microsoft.com/office/drawing/2014/main" id="{F60B4319-44A9-469F-A62C-1D9E3BD387BB}"/>
            </a:ext>
          </a:extLst>
        </xdr:cNvPr>
        <xdr:cNvGrpSpPr/>
      </xdr:nvGrpSpPr>
      <xdr:grpSpPr>
        <a:xfrm>
          <a:off x="355809" y="5486405"/>
          <a:ext cx="5754243" cy="7848595"/>
          <a:chOff x="355809" y="4791079"/>
          <a:chExt cx="5733288" cy="7848596"/>
        </a:xfrm>
      </xdr:grpSpPr>
      <xdr:sp macro="" textlink="">
        <xdr:nvSpPr>
          <xdr:cNvPr id="227" name="Dreptunghi 226" descr="Fundal">
            <a:extLst>
              <a:ext uri="{FF2B5EF4-FFF2-40B4-BE49-F238E27FC236}">
                <a16:creationId xmlns="" xmlns:a16="http://schemas.microsoft.com/office/drawing/2014/main"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 xmlns:a16="http://schemas.microsoft.com/office/drawing/2014/main"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 xmlns:a16="http://schemas.microsoft.com/office/drawing/2014/main"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 xmlns:a16="http://schemas.microsoft.com/office/drawing/2014/main"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 xmlns:a16="http://schemas.microsoft.com/office/drawing/2014/main"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 xmlns:a16="http://schemas.microsoft.com/office/drawing/2014/main" id="{CF700F99-98FD-4493-86F6-BB31915BF069}"/>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 xmlns:a16="http://schemas.microsoft.com/office/drawing/2014/main" id="{FB827C73-8C3F-460A-9D51-BF988EA48D11}"/>
            </a:ext>
          </a:extLst>
        </xdr:cNvPr>
        <xdr:cNvGrpSpPr/>
      </xdr:nvGrpSpPr>
      <xdr:grpSpPr>
        <a:xfrm>
          <a:off x="1493690" y="9248776"/>
          <a:ext cx="3165453" cy="1845672"/>
          <a:chOff x="4386251" y="4314825"/>
          <a:chExt cx="3144838" cy="1845672"/>
        </a:xfrm>
      </xdr:grpSpPr>
      <xdr:sp macro="" textlink="">
        <xdr:nvSpPr>
          <xdr:cNvPr id="219" name="txt_Formulă" descr="=SUM(D38:D41) ">
            <a:extLst>
              <a:ext uri="{FF2B5EF4-FFF2-40B4-BE49-F238E27FC236}">
                <a16:creationId xmlns="" xmlns:a16="http://schemas.microsoft.com/office/drawing/2014/main"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 xmlns:a16="http://schemas.microsoft.com/office/drawing/2014/main"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 xmlns:a16="http://schemas.microsoft.com/office/drawing/2014/main"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 xmlns:a16="http://schemas.microsoft.com/office/drawing/2014/main"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 xmlns:a16="http://schemas.microsoft.com/office/drawing/2014/main"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 xmlns:a16="http://schemas.microsoft.com/office/drawing/2014/main"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 xmlns:a16="http://schemas.microsoft.com/office/drawing/2014/main"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 xmlns:a16="http://schemas.microsoft.com/office/drawing/2014/main"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 xmlns:a16="http://schemas.microsoft.com/office/drawing/2014/main"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 xmlns:a16="http://schemas.microsoft.com/office/drawing/2014/main" id="{A1A853C7-B6EC-45D3-A4D6-9D928865ED9B}"/>
            </a:ext>
          </a:extLst>
        </xdr:cNvPr>
        <xdr:cNvGrpSpPr/>
      </xdr:nvGrpSpPr>
      <xdr:grpSpPr>
        <a:xfrm>
          <a:off x="1350936" y="11820526"/>
          <a:ext cx="3232494" cy="1388472"/>
          <a:chOff x="1606206" y="11125201"/>
          <a:chExt cx="3232494" cy="1388472"/>
        </a:xfrm>
      </xdr:grpSpPr>
      <xdr:sp macro="" textlink="">
        <xdr:nvSpPr>
          <xdr:cNvPr id="216" name="AcoladăFormulăSus">
            <a:extLst>
              <a:ext uri="{FF2B5EF4-FFF2-40B4-BE49-F238E27FC236}">
                <a16:creationId xmlns="" xmlns:a16="http://schemas.microsoft.com/office/drawing/2014/main"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 xmlns:a16="http://schemas.microsoft.com/office/drawing/2014/main"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 xmlns:a16="http://schemas.microsoft.com/office/drawing/2014/main"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 xmlns:a16="http://schemas.microsoft.com/office/drawing/2014/main" id="{7A4FA281-7222-4655-A76E-27AE33A3FF1C}"/>
            </a:ext>
          </a:extLst>
        </xdr:cNvPr>
        <xdr:cNvGrpSpPr/>
      </xdr:nvGrpSpPr>
      <xdr:grpSpPr>
        <a:xfrm>
          <a:off x="342900" y="352423"/>
          <a:ext cx="5755005" cy="5010151"/>
          <a:chOff x="323850" y="276223"/>
          <a:chExt cx="5734050" cy="4817016"/>
        </a:xfrm>
      </xdr:grpSpPr>
      <xdr:sp macro="" textlink="">
        <xdr:nvSpPr>
          <xdr:cNvPr id="233" name="txt_FundalTur" descr="Fundal">
            <a:extLst>
              <a:ext uri="{FF2B5EF4-FFF2-40B4-BE49-F238E27FC236}">
                <a16:creationId xmlns="" xmlns:a16="http://schemas.microsoft.com/office/drawing/2014/main"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 xmlns:a16="http://schemas.microsoft.com/office/drawing/2014/main"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 xmlns:a16="http://schemas.microsoft.com/office/drawing/2014/main"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 xmlns:a16="http://schemas.microsoft.com/office/drawing/2014/main"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 xmlns:a16="http://schemas.microsoft.com/office/drawing/2014/main"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 xmlns:a16="http://schemas.microsoft.com/office/drawing/2014/main"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 xmlns:a16="http://schemas.microsoft.com/office/drawing/2014/main"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 xmlns:a16="http://schemas.microsoft.com/office/drawing/2014/main"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 xmlns:a16="http://schemas.microsoft.com/office/drawing/2014/main"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 xmlns:a16="http://schemas.microsoft.com/office/drawing/2014/main"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 xmlns:a16="http://schemas.microsoft.com/office/drawing/2014/main"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 xmlns:a16="http://schemas.microsoft.com/office/drawing/2014/main"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 xmlns:a16="http://schemas.microsoft.com/office/drawing/2014/main"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 xmlns:a16="http://schemas.microsoft.com/office/drawing/2014/main"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 xmlns:a16="http://schemas.microsoft.com/office/drawing/2014/main"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 xmlns:a16="http://schemas.microsoft.com/office/drawing/2014/main"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7"/>
          <a:extLst>
            <a:ext uri="{FF2B5EF4-FFF2-40B4-BE49-F238E27FC236}">
              <a16:creationId xmlns="" xmlns:a16="http://schemas.microsoft.com/office/drawing/2014/main"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 xmlns:a16="http://schemas.microsoft.com/office/drawing/2014/main" id="{43A9A155-5F39-462E-9668-46F47F332723}"/>
            </a:ext>
          </a:extLst>
        </xdr:cNvPr>
        <xdr:cNvGrpSpPr/>
      </xdr:nvGrpSpPr>
      <xdr:grpSpPr>
        <a:xfrm>
          <a:off x="9208772" y="3438525"/>
          <a:ext cx="287654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 xmlns:a16="http://schemas.microsoft.com/office/drawing/2014/main"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 xmlns:a16="http://schemas.microsoft.com/office/drawing/2014/main" id="{63D71461-4F6F-45F1-9548-9DA4EB80A922}"/>
              </a:ext>
            </a:extLst>
          </xdr:cNvPr>
          <xdr:cNvPicPr>
            <a:picLocks noChangeAspect="1"/>
          </xdr:cNvPicPr>
        </xdr:nvPicPr>
        <xdr:blipFill>
          <a:blip xmlns:r="http://schemas.openxmlformats.org/officeDocument/2006/relationships" r:embed="rId1">
            <a:extLst>
              <a:ext uri="{96DAC541-7B7A-43D3-8B79-37D633B846F1}">
                <asvg:svgBlip xmlns="" xmlns:asvg="http://schemas.microsoft.com/office/drawing/2016/SVG/main"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 xmlns:a16="http://schemas.microsoft.com/office/drawing/2014/main"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 xmlns:a16="http://schemas.microsoft.com/office/drawing/2014/main"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 xmlns:a16="http://schemas.microsoft.com/office/drawing/2014/main" id="{34477964-9438-41C6-89D0-AF7334519BC2}"/>
            </a:ext>
          </a:extLst>
        </xdr:cNvPr>
        <xdr:cNvGrpSpPr/>
      </xdr:nvGrpSpPr>
      <xdr:grpSpPr>
        <a:xfrm>
          <a:off x="323850" y="3781426"/>
          <a:ext cx="5716905" cy="2385059"/>
          <a:chOff x="323850" y="3781426"/>
          <a:chExt cx="5695950" cy="2400299"/>
        </a:xfrm>
      </xdr:grpSpPr>
      <xdr:sp macro="" textlink="">
        <xdr:nvSpPr>
          <xdr:cNvPr id="62" name="Dreptunghi 61">
            <a:extLst>
              <a:ext uri="{FF2B5EF4-FFF2-40B4-BE49-F238E27FC236}">
                <a16:creationId xmlns="" xmlns:a16="http://schemas.microsoft.com/office/drawing/2014/main"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 xmlns:a16="http://schemas.microsoft.com/office/drawing/2014/main"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 xmlns:a16="http://schemas.microsoft.com/office/drawing/2014/main"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 xmlns:a16="http://schemas.microsoft.com/office/drawing/2014/main"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 xmlns:a16="http://schemas.microsoft.com/office/drawing/2014/main" id="{2A2F1EF0-54C4-4E96-96D9-0F415372CF05}"/>
            </a:ext>
          </a:extLst>
        </xdr:cNvPr>
        <xdr:cNvGrpSpPr/>
      </xdr:nvGrpSpPr>
      <xdr:grpSpPr>
        <a:xfrm>
          <a:off x="533831" y="4398094"/>
          <a:ext cx="2887549"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 xmlns:a16="http://schemas.microsoft.com/office/drawing/2014/main"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69F15F0C-F8AA-4F17-94DE-8B52CC5E1012}"/>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 xmlns:a16="http://schemas.microsoft.com/office/drawing/2014/main" id="{8070DC97-C65B-4D56-B70E-5A742EA38D3C}"/>
            </a:ext>
          </a:extLst>
        </xdr:cNvPr>
        <xdr:cNvGrpSpPr/>
      </xdr:nvGrpSpPr>
      <xdr:grpSpPr>
        <a:xfrm>
          <a:off x="533831" y="4772535"/>
          <a:ext cx="2916124"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 xmlns:a16="http://schemas.microsoft.com/office/drawing/2014/main"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9892FEF6-FCEC-4300-8BD3-7D5F3A40FFC1}"/>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 xmlns:a16="http://schemas.microsoft.com/office/drawing/2014/main" id="{3CA2605E-542A-4852-9719-D7B97D165AA8}"/>
            </a:ext>
          </a:extLst>
        </xdr:cNvPr>
        <xdr:cNvGrpSpPr/>
      </xdr:nvGrpSpPr>
      <xdr:grpSpPr>
        <a:xfrm>
          <a:off x="533831" y="5167198"/>
          <a:ext cx="2490309" cy="359079"/>
          <a:chOff x="533831" y="5100523"/>
          <a:chExt cx="2469354" cy="359079"/>
        </a:xfrm>
      </xdr:grpSpPr>
      <xdr:sp macro="" textlink="">
        <xdr:nvSpPr>
          <xdr:cNvPr id="70" name="Pas" descr="Utilizați Excel drept calculator, cu hyperlink către web&#10;">
            <a:hlinkClick xmlns:r="http://schemas.openxmlformats.org/officeDocument/2006/relationships" r:id="rId9" tooltip="Selectați pentru a afla totul despre funcția MODE de pe web"/>
            <a:extLst>
              <a:ext uri="{FF2B5EF4-FFF2-40B4-BE49-F238E27FC236}">
                <a16:creationId xmlns="" xmlns:a16="http://schemas.microsoft.com/office/drawing/2014/main"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9" tooltip="Selectați pentru a afla mai multe de pe web"/>
            <a:extLst>
              <a:ext uri="{FF2B5EF4-FFF2-40B4-BE49-F238E27FC236}">
                <a16:creationId xmlns="" xmlns:a16="http://schemas.microsoft.com/office/drawing/2014/main" id="{23BB92B1-ADE3-4F88-9E72-298DC0EA42DC}"/>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 xmlns:a16="http://schemas.microsoft.com/office/drawing/2014/main" id="{73707755-F600-4512-81C1-EB2BE159BA8A}"/>
            </a:ext>
          </a:extLst>
        </xdr:cNvPr>
        <xdr:cNvGrpSpPr/>
      </xdr:nvGrpSpPr>
      <xdr:grpSpPr>
        <a:xfrm>
          <a:off x="546440" y="5556553"/>
          <a:ext cx="3141640" cy="349149"/>
          <a:chOff x="546440" y="5489878"/>
          <a:chExt cx="3120685" cy="364389"/>
        </a:xfrm>
      </xdr:grpSpPr>
      <xdr:sp macro="" textlink="">
        <xdr:nvSpPr>
          <xdr:cNvPr id="72"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 xmlns:a16="http://schemas.microsoft.com/office/drawing/2014/main"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0" tooltip="Selectați pentru a afla mai multe de pe web"/>
            <a:extLst>
              <a:ext uri="{FF2B5EF4-FFF2-40B4-BE49-F238E27FC236}">
                <a16:creationId xmlns="" xmlns:a16="http://schemas.microsoft.com/office/drawing/2014/main" id="{EB32D096-867C-44AB-99CB-60AA41C6F3CE}"/>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 xmlns:a16="http://schemas.microsoft.com/office/drawing/2014/main" id="{33E5237C-83C3-4564-93AA-DF5775431276}"/>
            </a:ext>
          </a:extLst>
        </xdr:cNvPr>
        <xdr:cNvGrpSpPr/>
      </xdr:nvGrpSpPr>
      <xdr:grpSpPr>
        <a:xfrm>
          <a:off x="333375" y="352425"/>
          <a:ext cx="5697855" cy="3314700"/>
          <a:chOff x="333375" y="352425"/>
          <a:chExt cx="5676900" cy="3314700"/>
        </a:xfrm>
      </xdr:grpSpPr>
      <xdr:sp macro="" textlink="">
        <xdr:nvSpPr>
          <xdr:cNvPr id="54" name="Fundal" descr="Fundal">
            <a:extLst>
              <a:ext uri="{FF2B5EF4-FFF2-40B4-BE49-F238E27FC236}">
                <a16:creationId xmlns="" xmlns:a16="http://schemas.microsoft.com/office/drawing/2014/main"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 xmlns:a16="http://schemas.microsoft.com/office/drawing/2014/main"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 xmlns:a16="http://schemas.microsoft.com/office/drawing/2014/main"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 xmlns:a16="http://schemas.microsoft.com/office/drawing/2014/main"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 xmlns:a16="http://schemas.microsoft.com/office/drawing/2014/main"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 xmlns:a16="http://schemas.microsoft.com/office/drawing/2014/main"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 xmlns:a16="http://schemas.microsoft.com/office/drawing/2014/main"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 xmlns:a16="http://schemas.microsoft.com/office/drawing/2014/main"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 xmlns:a16="http://schemas.microsoft.com/office/drawing/2014/main"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 xmlns:a16="http://schemas.microsoft.com/office/drawing/2014/main"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 xmlns:a16="http://schemas.microsoft.com/office/drawing/2014/main"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 xmlns:a16="http://schemas.microsoft.com/office/drawing/2014/main"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 xmlns:a16="http://schemas.microsoft.com/office/drawing/2014/main"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 xmlns:a16="http://schemas.microsoft.com/office/drawing/2014/main"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 xmlns:a16="http://schemas.microsoft.com/office/drawing/2014/main"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 xmlns:a16="http://schemas.microsoft.com/office/drawing/2014/main" id="{4F2C83E2-CCF8-46E7-9C89-FEAB092ACF14}"/>
            </a:ext>
          </a:extLst>
        </xdr:cNvPr>
        <xdr:cNvGrpSpPr/>
      </xdr:nvGrpSpPr>
      <xdr:grpSpPr>
        <a:xfrm>
          <a:off x="10399395" y="857250"/>
          <a:ext cx="2638416" cy="1409701"/>
          <a:chOff x="7539454" y="7993902"/>
          <a:chExt cx="2562091" cy="1409701"/>
        </a:xfrm>
      </xdr:grpSpPr>
      <xdr:grpSp>
        <xdr:nvGrpSpPr>
          <xdr:cNvPr id="43" name="Paranteze">
            <a:extLst>
              <a:ext uri="{FF2B5EF4-FFF2-40B4-BE49-F238E27FC236}">
                <a16:creationId xmlns="" xmlns:a16="http://schemas.microsoft.com/office/drawing/2014/main"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 xmlns:a16="http://schemas.microsoft.com/office/drawing/2014/main"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 xmlns:a16="http://schemas.microsoft.com/office/drawing/2014/main"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 xmlns:a16="http://schemas.microsoft.com/office/drawing/2014/main" id="{B4018B5E-B4D1-4A74-AA2B-F90699838193}"/>
              </a:ext>
            </a:extLst>
          </xdr:cNvPr>
          <xdr:cNvPicPr>
            <a:picLocks noChangeAspect="1"/>
          </xdr:cNvPicPr>
        </xdr:nvPicPr>
        <xdr:blipFill>
          <a:blip xmlns:r="http://schemas.openxmlformats.org/officeDocument/2006/relationships" r:embed="rId11">
            <a:extLst>
              <a:ext uri="{96DAC541-7B7A-43D3-8B79-37D633B846F1}">
                <asvg:svgBlip xmlns=""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 xmlns:a16="http://schemas.microsoft.com/office/drawing/2014/main"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 xmlns:a16="http://schemas.microsoft.com/office/drawing/2014/main"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 xmlns:a16="http://schemas.microsoft.com/office/drawing/2014/main"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 xmlns:a16="http://schemas.microsoft.com/office/drawing/2014/main"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 xmlns:a16="http://schemas.microsoft.com/office/drawing/2014/main"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 xmlns:a16="http://schemas.microsoft.com/office/drawing/2014/main" id="{ACD1828C-DCA0-413C-9B03-AC8C886B868F}"/>
            </a:ext>
          </a:extLst>
        </xdr:cNvPr>
        <xdr:cNvGrpSpPr/>
      </xdr:nvGrpSpPr>
      <xdr:grpSpPr>
        <a:xfrm>
          <a:off x="571505" y="1443044"/>
          <a:ext cx="5238817"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 xmlns:a16="http://schemas.microsoft.com/office/drawing/2014/main"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 xmlns:a16="http://schemas.microsoft.com/office/drawing/2014/main"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 xmlns:a16="http://schemas.microsoft.com/office/drawing/2014/main" id="{C6DE3E57-FFF3-4FAC-B4DB-48087863CEA8}"/>
            </a:ext>
          </a:extLst>
        </xdr:cNvPr>
        <xdr:cNvGrpSpPr/>
      </xdr:nvGrpSpPr>
      <xdr:grpSpPr>
        <a:xfrm>
          <a:off x="561980" y="1962164"/>
          <a:ext cx="5238823"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 xmlns:a16="http://schemas.microsoft.com/office/drawing/2014/main"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 xmlns:a16="http://schemas.microsoft.com/office/drawing/2014/main"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 xmlns:a16="http://schemas.microsoft.com/office/drawing/2014/main"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 xmlns:a16="http://schemas.microsoft.com/office/drawing/2014/main" id="{E19A8549-EA85-41D7-8F76-919D997AC5D5}"/>
            </a:ext>
          </a:extLst>
        </xdr:cNvPr>
        <xdr:cNvGrpSpPr/>
      </xdr:nvGrpSpPr>
      <xdr:grpSpPr>
        <a:xfrm>
          <a:off x="561975" y="2476499"/>
          <a:ext cx="5289622"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 xmlns:a16="http://schemas.microsoft.com/office/drawing/2014/main"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 xmlns:a16="http://schemas.microsoft.com/office/drawing/2014/main"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 xmlns:a16="http://schemas.microsoft.com/office/drawing/2014/main" id="{93BD323D-B807-4DC9-82D1-2419D0592459}"/>
            </a:ext>
          </a:extLst>
        </xdr:cNvPr>
        <xdr:cNvGrpSpPr/>
      </xdr:nvGrpSpPr>
      <xdr:grpSpPr>
        <a:xfrm>
          <a:off x="342900" y="3829051"/>
          <a:ext cx="5716905" cy="2068830"/>
          <a:chOff x="361950" y="4257676"/>
          <a:chExt cx="5695950" cy="2076450"/>
        </a:xfrm>
      </xdr:grpSpPr>
      <xdr:sp macro="" textlink="">
        <xdr:nvSpPr>
          <xdr:cNvPr id="27" name="Dreptunghi 26">
            <a:extLst>
              <a:ext uri="{FF2B5EF4-FFF2-40B4-BE49-F238E27FC236}">
                <a16:creationId xmlns="" xmlns:a16="http://schemas.microsoft.com/office/drawing/2014/main"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 xmlns:a16="http://schemas.microsoft.com/office/drawing/2014/main"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 xmlns:a16="http://schemas.microsoft.com/office/drawing/2014/main"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 xmlns:a16="http://schemas.microsoft.com/office/drawing/2014/main"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 xmlns:a16="http://schemas.microsoft.com/office/drawing/2014/main" id="{FFCA9288-014C-4486-980E-27B20766EED2}"/>
            </a:ext>
          </a:extLst>
        </xdr:cNvPr>
        <xdr:cNvGrpSpPr/>
      </xdr:nvGrpSpPr>
      <xdr:grpSpPr>
        <a:xfrm>
          <a:off x="571931" y="4455244"/>
          <a:ext cx="2887549"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 xmlns:a16="http://schemas.microsoft.com/office/drawing/2014/main"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 xmlns:a16="http://schemas.microsoft.com/office/drawing/2014/main" id="{BD8D1C8C-C851-4E89-B50B-1901F47631FC}"/>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 xmlns:a16="http://schemas.microsoft.com/office/drawing/2014/main" id="{432B9DC1-07CB-4CB5-9408-142776FE3CE6}"/>
            </a:ext>
          </a:extLst>
        </xdr:cNvPr>
        <xdr:cNvGrpSpPr/>
      </xdr:nvGrpSpPr>
      <xdr:grpSpPr>
        <a:xfrm>
          <a:off x="571931" y="4822171"/>
          <a:ext cx="2916124"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 xmlns:a16="http://schemas.microsoft.com/office/drawing/2014/main"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 xmlns:a16="http://schemas.microsoft.com/office/drawing/2014/main" id="{1814A5AC-5DA3-4400-8D7C-01E449AEA3B7}"/>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 xmlns:a16="http://schemas.microsoft.com/office/drawing/2014/main" id="{742226DB-497C-49F5-B244-A06F92B322A2}"/>
            </a:ext>
          </a:extLst>
        </xdr:cNvPr>
        <xdr:cNvGrpSpPr/>
      </xdr:nvGrpSpPr>
      <xdr:grpSpPr>
        <a:xfrm>
          <a:off x="584540" y="5242228"/>
          <a:ext cx="3274990" cy="356769"/>
          <a:chOff x="584540" y="5613703"/>
          <a:chExt cx="3254035" cy="364389"/>
        </a:xfrm>
      </xdr:grpSpPr>
      <xdr:sp macro="" textlink="">
        <xdr:nvSpPr>
          <xdr:cNvPr id="37" name="Pas" descr="Instruire gratuită pentru Excel online, cu hyperlink către web&#10;">
            <a:hlinkClick xmlns:r="http://schemas.openxmlformats.org/officeDocument/2006/relationships" r:id="rId5" tooltip="Selectați pentru a afla despre instruirea gratuită în Excel de pe web"/>
            <a:extLst>
              <a:ext uri="{FF2B5EF4-FFF2-40B4-BE49-F238E27FC236}">
                <a16:creationId xmlns="" xmlns:a16="http://schemas.microsoft.com/office/drawing/2014/main"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9D17680E-9B5E-477A-95F3-62B379C82EE4}"/>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 xmlns:a16="http://schemas.microsoft.com/office/drawing/2014/main" id="{1617705E-A557-408B-AB54-5DBE8291A7F8}"/>
            </a:ext>
          </a:extLst>
        </xdr:cNvPr>
        <xdr:cNvGrpSpPr/>
      </xdr:nvGrpSpPr>
      <xdr:grpSpPr>
        <a:xfrm>
          <a:off x="7591425" y="3462899"/>
          <a:ext cx="3329940"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 xmlns:a16="http://schemas.microsoft.com/office/drawing/2014/main"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 xmlns:a16="http://schemas.microsoft.com/office/drawing/2014/main" id="{0C5E1E53-3B3A-45B8-9A4D-A647A2A4A503}"/>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 xmlns:a16="http://schemas.microsoft.com/office/drawing/2014/main"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8" tooltip="Faceți clic aici pentru a reveni la foaia anterioară"/>
          <a:extLst>
            <a:ext uri="{FF2B5EF4-FFF2-40B4-BE49-F238E27FC236}">
              <a16:creationId xmlns="" xmlns:a16="http://schemas.microsoft.com/office/drawing/2014/main"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9" tooltip="Faceți clic aici pentru a trece la următoarea foaie"/>
          <a:extLst>
            <a:ext uri="{FF2B5EF4-FFF2-40B4-BE49-F238E27FC236}">
              <a16:creationId xmlns="" xmlns:a16="http://schemas.microsoft.com/office/drawing/2014/main"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 xmlns:a16="http://schemas.microsoft.com/office/drawing/2014/main"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 xmlns:a16="http://schemas.microsoft.com/office/drawing/2014/main" id="{5FD1EED7-BA78-459D-8631-C577BE6708FF}"/>
            </a:ext>
          </a:extLst>
        </xdr:cNvPr>
        <xdr:cNvGrpSpPr/>
      </xdr:nvGrpSpPr>
      <xdr:grpSpPr>
        <a:xfrm>
          <a:off x="6648450" y="3006782"/>
          <a:ext cx="3680460" cy="167952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 xmlns:a16="http://schemas.microsoft.com/office/drawing/2014/main"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 xmlns:a16="http://schemas.microsoft.com/office/drawing/2014/main" id="{27B9B366-B86D-4174-92BE-C48629B2410C}"/>
              </a:ext>
            </a:extLst>
          </xdr:cNvPr>
          <xdr:cNvPicPr>
            <a:picLocks noChangeAspect="1"/>
          </xdr:cNvPicPr>
        </xdr:nvPicPr>
        <xdr:blipFill>
          <a:blip xmlns:r="http://schemas.openxmlformats.org/officeDocument/2006/relationships" r:embed="rId1">
            <a:extLst>
              <a:ext uri="{96DAC541-7B7A-43D3-8B79-37D633B846F1}">
                <asvg:svgBlip xmlns="" xmlns:asvg="http://schemas.microsoft.com/office/drawing/2016/SVG/main"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 xmlns:a16="http://schemas.microsoft.com/office/drawing/2014/main"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 xmlns:a16="http://schemas.microsoft.com/office/drawing/2014/main" id="{9EC07B18-6CCC-4D21-8D16-EAC636990ABB}"/>
            </a:ext>
          </a:extLst>
        </xdr:cNvPr>
        <xdr:cNvGrpSpPr/>
      </xdr:nvGrpSpPr>
      <xdr:grpSpPr>
        <a:xfrm>
          <a:off x="342900" y="352425"/>
          <a:ext cx="5755005" cy="3718560"/>
          <a:chOff x="342900" y="352425"/>
          <a:chExt cx="5734050" cy="3810000"/>
        </a:xfrm>
      </xdr:grpSpPr>
      <xdr:sp macro="" textlink="">
        <xdr:nvSpPr>
          <xdr:cNvPr id="88" name="txt_FundalTur" descr="Fundal">
            <a:extLst>
              <a:ext uri="{FF2B5EF4-FFF2-40B4-BE49-F238E27FC236}">
                <a16:creationId xmlns="" xmlns:a16="http://schemas.microsoft.com/office/drawing/2014/main"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 xmlns:a16="http://schemas.microsoft.com/office/drawing/2014/main"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 xmlns:a16="http://schemas.microsoft.com/office/drawing/2014/main"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 xmlns:a16="http://schemas.microsoft.com/office/drawing/2014/main"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 xmlns:a16="http://schemas.microsoft.com/office/drawing/2014/main"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 xmlns:a16="http://schemas.microsoft.com/office/drawing/2014/main"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 xmlns:a16="http://schemas.microsoft.com/office/drawing/2014/main"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 xmlns:a16="http://schemas.microsoft.com/office/drawing/2014/main"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 xmlns:a16="http://schemas.microsoft.com/office/drawing/2014/main"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 xmlns:a16="http://schemas.microsoft.com/office/drawing/2014/main"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 xmlns:a16="http://schemas.microsoft.com/office/drawing/2014/main"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 xmlns:a16="http://schemas.microsoft.com/office/drawing/2014/main"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 xmlns:a16="http://schemas.microsoft.com/office/drawing/2014/main"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 xmlns:a16="http://schemas.microsoft.com/office/drawing/2014/main"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 xmlns:a16="http://schemas.microsoft.com/office/drawing/2014/main" id="{1795FAE7-51BD-4A4A-B2DF-46B6749784D2}"/>
            </a:ext>
          </a:extLst>
        </xdr:cNvPr>
        <xdr:cNvGrpSpPr/>
      </xdr:nvGrpSpPr>
      <xdr:grpSpPr>
        <a:xfrm>
          <a:off x="342900" y="4156710"/>
          <a:ext cx="5755005" cy="8614410"/>
          <a:chOff x="342900" y="4248150"/>
          <a:chExt cx="5734050" cy="9225893"/>
        </a:xfrm>
      </xdr:grpSpPr>
      <xdr:grpSp>
        <xdr:nvGrpSpPr>
          <xdr:cNvPr id="120" name="Grup 119">
            <a:extLst>
              <a:ext uri="{FF2B5EF4-FFF2-40B4-BE49-F238E27FC236}">
                <a16:creationId xmlns="" xmlns:a16="http://schemas.microsoft.com/office/drawing/2014/main"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 xmlns:a16="http://schemas.microsoft.com/office/drawing/2014/main"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 xmlns:a16="http://schemas.microsoft.com/office/drawing/2014/main"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 xmlns:a16="http://schemas.microsoft.com/office/drawing/2014/main"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 xmlns:a16="http://schemas.microsoft.com/office/drawing/2014/main"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 xmlns:a16="http://schemas.microsoft.com/office/drawing/2014/main"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 xmlns:a16="http://schemas.microsoft.com/office/drawing/2014/main"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 xmlns:a16="http://schemas.microsoft.com/office/drawing/2014/main"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 xmlns:a16="http://schemas.microsoft.com/office/drawing/2014/main"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 xmlns:a16="http://schemas.microsoft.com/office/drawing/2014/main"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 xmlns:a16="http://schemas.microsoft.com/office/drawing/2014/main"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 xmlns:a16="http://schemas.microsoft.com/office/drawing/2014/main"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 xmlns:a16="http://schemas.microsoft.com/office/drawing/2014/main"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 xmlns:a16="http://schemas.microsoft.com/office/drawing/2014/main"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 xmlns:a16="http://schemas.microsoft.com/office/drawing/2014/main"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 xmlns:a16="http://schemas.microsoft.com/office/drawing/2014/main"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 xmlns:a16="http://schemas.microsoft.com/office/drawing/2014/main"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 xmlns:a16="http://schemas.microsoft.com/office/drawing/2014/main"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 xmlns:a16="http://schemas.microsoft.com/office/drawing/2014/main"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 xmlns:a16="http://schemas.microsoft.com/office/drawing/2014/main"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 xmlns:a16="http://schemas.microsoft.com/office/drawing/2014/main"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 xmlns:a16="http://schemas.microsoft.com/office/drawing/2014/main"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 xmlns:a16="http://schemas.microsoft.com/office/drawing/2014/main"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 xmlns:a16="http://schemas.microsoft.com/office/drawing/2014/main"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 xmlns:a16="http://schemas.microsoft.com/office/drawing/2014/main"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 xmlns:a16="http://schemas.microsoft.com/office/drawing/2014/main"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 xmlns:a16="http://schemas.microsoft.com/office/drawing/2014/main"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 xmlns:a16="http://schemas.microsoft.com/office/drawing/2014/main"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 xmlns:a16="http://schemas.microsoft.com/office/drawing/2014/main"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 xmlns:a16="http://schemas.microsoft.com/office/drawing/2014/main"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 xmlns:a16="http://schemas.microsoft.com/office/drawing/2014/main"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 xmlns:a16="http://schemas.microsoft.com/office/drawing/2014/main"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 xmlns:a16="http://schemas.microsoft.com/office/drawing/2014/main" id="{5099300F-1CF9-4951-9904-72E39FABE751}"/>
            </a:ext>
          </a:extLst>
        </xdr:cNvPr>
        <xdr:cNvGrpSpPr/>
      </xdr:nvGrpSpPr>
      <xdr:grpSpPr>
        <a:xfrm>
          <a:off x="6355080" y="9645786"/>
          <a:ext cx="3430905" cy="17689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 xmlns:a16="http://schemas.microsoft.com/office/drawing/2014/main"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 xmlns:a16="http://schemas.microsoft.com/office/drawing/2014/main" id="{CE0C3790-EFBA-44FF-9FDC-4DC01893B687}"/>
              </a:ext>
            </a:extLst>
          </xdr:cNvPr>
          <xdr:cNvPicPr>
            <a:picLocks noChangeAspect="1"/>
          </xdr:cNvPicPr>
        </xdr:nvPicPr>
        <xdr:blipFill>
          <a:blip xmlns:r="http://schemas.openxmlformats.org/officeDocument/2006/relationships" r:embed="rId1">
            <a:extLst>
              <a:ext uri="{96DAC541-7B7A-43D3-8B79-37D633B846F1}">
                <asvg:svgBlip xmlns="" xmlns:asvg="http://schemas.microsoft.com/office/drawing/2016/SVG/main"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 xmlns:a16="http://schemas.microsoft.com/office/drawing/2014/main"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 xmlns:a16="http://schemas.microsoft.com/office/drawing/2014/main" id="{BBCBE502-8234-4D4A-9B27-5CABDDC8BAC3}"/>
            </a:ext>
          </a:extLst>
        </xdr:cNvPr>
        <xdr:cNvGrpSpPr/>
      </xdr:nvGrpSpPr>
      <xdr:grpSpPr>
        <a:xfrm>
          <a:off x="342900" y="12906375"/>
          <a:ext cx="5754243" cy="2598420"/>
          <a:chOff x="352425" y="12715875"/>
          <a:chExt cx="5733288" cy="2476500"/>
        </a:xfrm>
      </xdr:grpSpPr>
      <xdr:sp macro="" textlink="">
        <xdr:nvSpPr>
          <xdr:cNvPr id="158" name="Dreptunghi 157">
            <a:extLst>
              <a:ext uri="{FF2B5EF4-FFF2-40B4-BE49-F238E27FC236}">
                <a16:creationId xmlns="" xmlns:a16="http://schemas.microsoft.com/office/drawing/2014/main"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 xmlns:a16="http://schemas.microsoft.com/office/drawing/2014/main"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 xmlns:a16="http://schemas.microsoft.com/office/drawing/2014/main"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 xmlns:a16="http://schemas.microsoft.com/office/drawing/2014/main"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 xmlns:a16="http://schemas.microsoft.com/office/drawing/2014/main" id="{C4A695FE-F3AB-4030-A0F4-F10322DAD2D7}"/>
            </a:ext>
          </a:extLst>
        </xdr:cNvPr>
        <xdr:cNvGrpSpPr/>
      </xdr:nvGrpSpPr>
      <xdr:grpSpPr>
        <a:xfrm>
          <a:off x="571931" y="13616389"/>
          <a:ext cx="2887549" cy="343839"/>
          <a:chOff x="571931" y="13599244"/>
          <a:chExt cx="2866594" cy="359079"/>
        </a:xfrm>
      </xdr:grpSpPr>
      <xdr:sp macro="" textlink="">
        <xdr:nvSpPr>
          <xdr:cNvPr id="162" name="Pas" descr="Totul despre funcția TODAY, cu hyperlink către web&#10;&#10;">
            <a:hlinkClick xmlns:r="http://schemas.openxmlformats.org/officeDocument/2006/relationships" r:id="rId5" tooltip="Selectați pentru a afla totul despre funcția TODAY de pe web"/>
            <a:extLst>
              <a:ext uri="{FF2B5EF4-FFF2-40B4-BE49-F238E27FC236}">
                <a16:creationId xmlns="" xmlns:a16="http://schemas.microsoft.com/office/drawing/2014/main"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6ECAD5CD-51D3-4862-91A2-8FB3AEC3B5EE}"/>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 xmlns:a16="http://schemas.microsoft.com/office/drawing/2014/main" id="{E793ECE4-F54A-4632-BABB-CDB76236E886}"/>
            </a:ext>
          </a:extLst>
        </xdr:cNvPr>
        <xdr:cNvGrpSpPr/>
      </xdr:nvGrpSpPr>
      <xdr:grpSpPr>
        <a:xfrm>
          <a:off x="571931" y="14016696"/>
          <a:ext cx="2916124" cy="349149"/>
          <a:chOff x="571931" y="14014791"/>
          <a:chExt cx="2895169" cy="364389"/>
        </a:xfrm>
      </xdr:grpSpPr>
      <xdr:sp macro="" textlink="">
        <xdr:nvSpPr>
          <xdr:cNvPr id="164" name="Pas" descr="Totul despre funcția NOW, cu hyperlink către web&#10;">
            <a:hlinkClick xmlns:r="http://schemas.openxmlformats.org/officeDocument/2006/relationships" r:id="rId8" tooltip="Selectați pentru a afla totul despre funcția NOW de pe web"/>
            <a:extLst>
              <a:ext uri="{FF2B5EF4-FFF2-40B4-BE49-F238E27FC236}">
                <a16:creationId xmlns="" xmlns:a16="http://schemas.microsoft.com/office/drawing/2014/main"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E70542D9-5A9E-41DE-8F08-C01A0DE31A7A}"/>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 xmlns:a16="http://schemas.microsoft.com/office/drawing/2014/main" id="{659E6730-AC76-4CC7-A823-D2C618696DAA}"/>
            </a:ext>
          </a:extLst>
        </xdr:cNvPr>
        <xdr:cNvGrpSpPr/>
      </xdr:nvGrpSpPr>
      <xdr:grpSpPr>
        <a:xfrm>
          <a:off x="584540" y="14854858"/>
          <a:ext cx="3313090" cy="356769"/>
          <a:chOff x="584540" y="14891053"/>
          <a:chExt cx="3292135" cy="364389"/>
        </a:xfrm>
      </xdr:grpSpPr>
      <xdr:sp macro="" textlink="">
        <xdr:nvSpPr>
          <xdr:cNvPr id="166"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 xmlns:a16="http://schemas.microsoft.com/office/drawing/2014/main"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9" tooltip="Selectați pentru a afla mai multe de pe web"/>
            <a:extLst>
              <a:ext uri="{FF2B5EF4-FFF2-40B4-BE49-F238E27FC236}">
                <a16:creationId xmlns="" xmlns:a16="http://schemas.microsoft.com/office/drawing/2014/main" id="{8C78D2E4-2A5C-4746-884A-D6C829F28769}"/>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 xmlns:a16="http://schemas.microsoft.com/office/drawing/2014/main" id="{FF28E0D6-012A-4FA6-9D67-C8B77A5CC9E6}"/>
            </a:ext>
          </a:extLst>
        </xdr:cNvPr>
        <xdr:cNvGrpSpPr/>
      </xdr:nvGrpSpPr>
      <xdr:grpSpPr>
        <a:xfrm>
          <a:off x="581456" y="14422313"/>
          <a:ext cx="2916124" cy="349149"/>
          <a:chOff x="581456" y="14435648"/>
          <a:chExt cx="2895169" cy="364389"/>
        </a:xfrm>
      </xdr:grpSpPr>
      <xdr:sp macro="" textlink="">
        <xdr:nvSpPr>
          <xdr:cNvPr id="168" name="Pas" descr="Totul despre funcția DATE, cu hyperlink către web&#10;">
            <a:hlinkClick xmlns:r="http://schemas.openxmlformats.org/officeDocument/2006/relationships" r:id="rId10" tooltip="Selectați pentru a afla totul despre funcția DATE de pe web"/>
            <a:extLst>
              <a:ext uri="{FF2B5EF4-FFF2-40B4-BE49-F238E27FC236}">
                <a16:creationId xmlns="" xmlns:a16="http://schemas.microsoft.com/office/drawing/2014/main"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0" tooltip="Selectați pentru a afla mai multe de pe web"/>
            <a:extLst>
              <a:ext uri="{FF2B5EF4-FFF2-40B4-BE49-F238E27FC236}">
                <a16:creationId xmlns="" xmlns:a16="http://schemas.microsoft.com/office/drawing/2014/main" id="{3FAA42DE-DF2C-46D8-990E-BD532B1D5610}"/>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 xmlns:a16="http://schemas.microsoft.com/office/drawing/2014/main" id="{F03EFBCA-CF45-46A3-8D0C-6B4DC1C4CC33}"/>
            </a:ext>
          </a:extLst>
        </xdr:cNvPr>
        <xdr:cNvGrpSpPr/>
      </xdr:nvGrpSpPr>
      <xdr:grpSpPr>
        <a:xfrm>
          <a:off x="9684218" y="2055834"/>
          <a:ext cx="3961508" cy="1366179"/>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 xmlns:a16="http://schemas.microsoft.com/office/drawing/2014/main"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 xmlns:a16="http://schemas.microsoft.com/office/drawing/2014/main" id="{57556E3F-B900-42F5-BB4C-8C777631200B}"/>
              </a:ext>
            </a:extLst>
          </xdr:cNvPr>
          <xdr:cNvPicPr>
            <a:picLocks noChangeAspect="1"/>
          </xdr:cNvPicPr>
        </xdr:nvPicPr>
        <xdr:blipFill>
          <a:blip xmlns:r="http://schemas.openxmlformats.org/officeDocument/2006/relationships" r:embed="rId11">
            <a:extLst>
              <a:ext uri="{96DAC541-7B7A-43D3-8B79-37D633B846F1}">
                <asvg:svgBlip xmlns="" xmlns:asvg="http://schemas.microsoft.com/office/drawing/2016/SVG/main" r:embed="rId12"/>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 xmlns:a16="http://schemas.microsoft.com/office/drawing/2014/main"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 xmlns:a16="http://schemas.microsoft.com/office/drawing/2014/main" id="{5C38C905-DEF0-45E7-ABEB-10915BE42D13}"/>
            </a:ext>
          </a:extLst>
        </xdr:cNvPr>
        <xdr:cNvGrpSpPr/>
      </xdr:nvGrpSpPr>
      <xdr:grpSpPr>
        <a:xfrm>
          <a:off x="323850" y="4882515"/>
          <a:ext cx="5755005" cy="4341495"/>
          <a:chOff x="323850" y="5019675"/>
          <a:chExt cx="5734050" cy="4524375"/>
        </a:xfrm>
      </xdr:grpSpPr>
      <xdr:grpSp>
        <xdr:nvGrpSpPr>
          <xdr:cNvPr id="58" name="grp_PanouTur">
            <a:extLst>
              <a:ext uri="{FF2B5EF4-FFF2-40B4-BE49-F238E27FC236}">
                <a16:creationId xmlns="" xmlns:a16="http://schemas.microsoft.com/office/drawing/2014/main"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 xmlns:a16="http://schemas.microsoft.com/office/drawing/2014/main"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 xmlns:a16="http://schemas.microsoft.com/office/drawing/2014/main"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 xmlns:a16="http://schemas.microsoft.com/office/drawing/2014/main"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 xmlns:a16="http://schemas.microsoft.com/office/drawing/2014/main"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 xmlns:a16="http://schemas.microsoft.com/office/drawing/2014/main"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 xmlns:a16="http://schemas.microsoft.com/office/drawing/2014/main"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 xmlns:a16="http://schemas.microsoft.com/office/drawing/2014/main"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 xmlns:a16="http://schemas.microsoft.com/office/drawing/2014/main"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 xmlns:a16="http://schemas.microsoft.com/office/drawing/2014/main"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 xmlns:a16="http://schemas.microsoft.com/office/drawing/2014/main"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 xmlns:a16="http://schemas.microsoft.com/office/drawing/2014/main"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 xmlns:a16="http://schemas.microsoft.com/office/drawing/2014/main"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 xmlns:a16="http://schemas.microsoft.com/office/drawing/2014/main" id="{D3F697DB-2CF8-4D23-9E17-2125613D49A8}"/>
            </a:ext>
          </a:extLst>
        </xdr:cNvPr>
        <xdr:cNvGrpSpPr/>
      </xdr:nvGrpSpPr>
      <xdr:grpSpPr>
        <a:xfrm>
          <a:off x="6321742" y="8231505"/>
          <a:ext cx="3566371" cy="1646979"/>
          <a:chOff x="8477250" y="8591549"/>
          <a:chExt cx="3314700" cy="1504951"/>
        </a:xfrm>
      </xdr:grpSpPr>
      <xdr:pic>
        <xdr:nvPicPr>
          <xdr:cNvPr id="73" name="Element grafic 9" descr="Creștere">
            <a:extLst>
              <a:ext uri="{FF2B5EF4-FFF2-40B4-BE49-F238E27FC236}">
                <a16:creationId xmlns="" xmlns:a16="http://schemas.microsoft.com/office/drawing/2014/main"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 xmlns:asvg="http://schemas.microsoft.com/office/drawing/2016/SVG/main"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 xmlns:a16="http://schemas.microsoft.com/office/drawing/2014/main"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 xmlns:a16="http://schemas.microsoft.com/office/drawing/2014/main" id="{AB7C580B-2584-48A5-99EE-E42C35C6718F}"/>
            </a:ext>
          </a:extLst>
        </xdr:cNvPr>
        <xdr:cNvGrpSpPr/>
      </xdr:nvGrpSpPr>
      <xdr:grpSpPr>
        <a:xfrm>
          <a:off x="323850" y="9309734"/>
          <a:ext cx="5754243" cy="2261236"/>
          <a:chOff x="323850" y="9629774"/>
          <a:chExt cx="5733288" cy="2066925"/>
        </a:xfrm>
      </xdr:grpSpPr>
      <xdr:sp macro="" textlink="">
        <xdr:nvSpPr>
          <xdr:cNvPr id="76" name="Dreptunghi 75">
            <a:extLst>
              <a:ext uri="{FF2B5EF4-FFF2-40B4-BE49-F238E27FC236}">
                <a16:creationId xmlns="" xmlns:a16="http://schemas.microsoft.com/office/drawing/2014/main"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 xmlns:a16="http://schemas.microsoft.com/office/drawing/2014/main"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 xmlns:a16="http://schemas.microsoft.com/office/drawing/2014/main"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 xmlns:a16="http://schemas.microsoft.com/office/drawing/2014/main"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 xmlns:a16="http://schemas.microsoft.com/office/drawing/2014/main" id="{56EB2164-D147-400B-8F32-5162F0FB9573}"/>
            </a:ext>
          </a:extLst>
        </xdr:cNvPr>
        <xdr:cNvGrpSpPr/>
      </xdr:nvGrpSpPr>
      <xdr:grpSpPr>
        <a:xfrm>
          <a:off x="535207" y="9984281"/>
          <a:ext cx="2906341" cy="34137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 xmlns:a16="http://schemas.microsoft.com/office/drawing/2014/main"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F05C84C5-98EF-42AB-8858-51A6BB3C7BF2}"/>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 xmlns:a16="http://schemas.microsoft.com/office/drawing/2014/main" id="{EA729A85-5078-41D7-B98C-429FBA889789}"/>
            </a:ext>
          </a:extLst>
        </xdr:cNvPr>
        <xdr:cNvGrpSpPr/>
      </xdr:nvGrpSpPr>
      <xdr:grpSpPr>
        <a:xfrm>
          <a:off x="535207" y="10371257"/>
          <a:ext cx="2935103" cy="34137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 xmlns:a16="http://schemas.microsoft.com/office/drawing/2014/main"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E3511488-D6E7-403B-B5D4-738E7C257BA5}"/>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 xmlns:a16="http://schemas.microsoft.com/office/drawing/2014/main" id="{8908DE80-CBDC-46BF-A1D9-D258E3790FF2}"/>
            </a:ext>
          </a:extLst>
        </xdr:cNvPr>
        <xdr:cNvGrpSpPr/>
      </xdr:nvGrpSpPr>
      <xdr:grpSpPr>
        <a:xfrm>
          <a:off x="547899" y="10763567"/>
          <a:ext cx="3197330" cy="341376"/>
          <a:chOff x="547899" y="11011217"/>
          <a:chExt cx="3176375" cy="356616"/>
        </a:xfrm>
      </xdr:grpSpPr>
      <xdr:sp macro="" textlink="">
        <xdr:nvSpPr>
          <xdr:cNvPr id="84"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 xmlns:a16="http://schemas.microsoft.com/office/drawing/2014/main"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9" tooltip="Selectați pentru a afla mai multe de pe web"/>
            <a:extLst>
              <a:ext uri="{FF2B5EF4-FFF2-40B4-BE49-F238E27FC236}">
                <a16:creationId xmlns="" xmlns:a16="http://schemas.microsoft.com/office/drawing/2014/main" id="{AA546C46-C995-4176-9059-E4AB72A3A1FA}"/>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 xmlns:a16="http://schemas.microsoft.com/office/drawing/2014/main" id="{95BF5A4D-3D39-4151-ADB7-3BD1C77C7AAA}"/>
            </a:ext>
          </a:extLst>
        </xdr:cNvPr>
        <xdr:cNvGrpSpPr/>
      </xdr:nvGrpSpPr>
      <xdr:grpSpPr>
        <a:xfrm>
          <a:off x="333375" y="352425"/>
          <a:ext cx="5755005" cy="4442460"/>
          <a:chOff x="0" y="0"/>
          <a:chExt cx="5734050" cy="4572000"/>
        </a:xfrm>
      </xdr:grpSpPr>
      <xdr:grpSp>
        <xdr:nvGrpSpPr>
          <xdr:cNvPr id="87" name="grp_PanouTur">
            <a:extLst>
              <a:ext uri="{FF2B5EF4-FFF2-40B4-BE49-F238E27FC236}">
                <a16:creationId xmlns="" xmlns:a16="http://schemas.microsoft.com/office/drawing/2014/main"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 xmlns:a16="http://schemas.microsoft.com/office/drawing/2014/main"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 xmlns:a16="http://schemas.microsoft.com/office/drawing/2014/main"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 xmlns:a16="http://schemas.microsoft.com/office/drawing/2014/main"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 xmlns:a16="http://schemas.microsoft.com/office/drawing/2014/main"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 xmlns:a16="http://schemas.microsoft.com/office/drawing/2014/main"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 xmlns:a16="http://schemas.microsoft.com/office/drawing/2014/main"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 xmlns:a16="http://schemas.microsoft.com/office/drawing/2014/main"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 xmlns:a16="http://schemas.microsoft.com/office/drawing/2014/main"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 xmlns:a16="http://schemas.microsoft.com/office/drawing/2014/main"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 xmlns:a16="http://schemas.microsoft.com/office/drawing/2014/main"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 xmlns:a16="http://schemas.microsoft.com/office/drawing/2014/main"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 xmlns:a16="http://schemas.microsoft.com/office/drawing/2014/main"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 xmlns:a16="http://schemas.microsoft.com/office/drawing/2014/main"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 xmlns:a16="http://schemas.microsoft.com/office/drawing/2014/main"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0"/>
          <a:extLst>
            <a:ext uri="{FF2B5EF4-FFF2-40B4-BE49-F238E27FC236}">
              <a16:creationId xmlns="" xmlns:a16="http://schemas.microsoft.com/office/drawing/2014/main"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 xmlns:a16="http://schemas.microsoft.com/office/drawing/2014/main"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 xmlns:a16="http://schemas.microsoft.com/office/drawing/2014/main" id="{EFD4E48E-5D2B-4B5E-9DBB-99430A62BD96}"/>
            </a:ext>
          </a:extLst>
        </xdr:cNvPr>
        <xdr:cNvGrpSpPr/>
      </xdr:nvGrpSpPr>
      <xdr:grpSpPr>
        <a:xfrm>
          <a:off x="8938260" y="6711315"/>
          <a:ext cx="3288029" cy="1144905"/>
          <a:chOff x="7539454" y="7993902"/>
          <a:chExt cx="3209767" cy="1409701"/>
        </a:xfrm>
      </xdr:grpSpPr>
      <xdr:grpSp>
        <xdr:nvGrpSpPr>
          <xdr:cNvPr id="105" name="Paranteze">
            <a:extLst>
              <a:ext uri="{FF2B5EF4-FFF2-40B4-BE49-F238E27FC236}">
                <a16:creationId xmlns="" xmlns:a16="http://schemas.microsoft.com/office/drawing/2014/main"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 xmlns:a16="http://schemas.microsoft.com/office/drawing/2014/main"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 xmlns:a16="http://schemas.microsoft.com/office/drawing/2014/main"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 xmlns:a16="http://schemas.microsoft.com/office/drawing/2014/main" id="{4EF6B9B5-6A72-4ED6-A038-08F20F1BE97F}"/>
              </a:ext>
            </a:extLst>
          </xdr:cNvPr>
          <xdr:cNvPicPr>
            <a:picLocks noChangeAspect="1"/>
          </xdr:cNvPicPr>
        </xdr:nvPicPr>
        <xdr:blipFill>
          <a:blip xmlns:r="http://schemas.openxmlformats.org/officeDocument/2006/relationships" r:embed="rId11">
            <a:extLst>
              <a:ext uri="{96DAC541-7B7A-43D3-8B79-37D633B846F1}">
                <asvg:svgBlip xmlns=""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 xmlns:a16="http://schemas.microsoft.com/office/drawing/2014/main"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156549</xdr:rowOff>
    </xdr:to>
    <xdr:grpSp>
      <xdr:nvGrpSpPr>
        <xdr:cNvPr id="32" name="Grup 31">
          <a:extLst>
            <a:ext uri="{FF2B5EF4-FFF2-40B4-BE49-F238E27FC236}">
              <a16:creationId xmlns="" xmlns:a16="http://schemas.microsoft.com/office/drawing/2014/main" id="{32765470-045A-4DC3-91A2-013AB95EB7BA}"/>
            </a:ext>
          </a:extLst>
        </xdr:cNvPr>
        <xdr:cNvGrpSpPr/>
      </xdr:nvGrpSpPr>
      <xdr:grpSpPr>
        <a:xfrm>
          <a:off x="342900" y="361950"/>
          <a:ext cx="5754342" cy="4505747"/>
          <a:chOff x="342900" y="361950"/>
          <a:chExt cx="5734050" cy="4557099"/>
        </a:xfrm>
      </xdr:grpSpPr>
      <xdr:grpSp>
        <xdr:nvGrpSpPr>
          <xdr:cNvPr id="70" name="Grup 69">
            <a:extLst>
              <a:ext uri="{FF2B5EF4-FFF2-40B4-BE49-F238E27FC236}">
                <a16:creationId xmlns="" xmlns:a16="http://schemas.microsoft.com/office/drawing/2014/main"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 xmlns:a16="http://schemas.microsoft.com/office/drawing/2014/main"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 xmlns:a16="http://schemas.microsoft.com/office/drawing/2014/main"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 xmlns:a16="http://schemas.microsoft.com/office/drawing/2014/main"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 xmlns:a16="http://schemas.microsoft.com/office/drawing/2014/main"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 xmlns:a16="http://schemas.microsoft.com/office/drawing/2014/main"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 xmlns:a16="http://schemas.microsoft.com/office/drawing/2014/main"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 xmlns:a16="http://schemas.microsoft.com/office/drawing/2014/main"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 xmlns:a16="http://schemas.microsoft.com/office/drawing/2014/main"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 xmlns:a16="http://schemas.microsoft.com/office/drawing/2014/main"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 xmlns:a16="http://schemas.microsoft.com/office/drawing/2014/main"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 xmlns:a16="http://schemas.microsoft.com/office/drawing/2014/main"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 xmlns:a16="http://schemas.microsoft.com/office/drawing/2014/main"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 xmlns:a16="http://schemas.microsoft.com/office/drawing/2014/main"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 xmlns:a16="http://schemas.microsoft.com/office/drawing/2014/main"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76200</xdr:rowOff>
    </xdr:from>
    <xdr:to>
      <xdr:col>1</xdr:col>
      <xdr:colOff>4959242</xdr:colOff>
      <xdr:row>21</xdr:row>
      <xdr:rowOff>30649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173236</xdr:rowOff>
    </xdr:from>
    <xdr:to>
      <xdr:col>5</xdr:col>
      <xdr:colOff>533402</xdr:colOff>
      <xdr:row>22</xdr:row>
      <xdr:rowOff>47623</xdr:rowOff>
    </xdr:to>
    <xdr:grpSp>
      <xdr:nvGrpSpPr>
        <xdr:cNvPr id="91" name="DETALII IMPORTANTE" descr="DETALIU IMPORTANT&#10;&#10;">
          <a:extLst>
            <a:ext uri="{FF2B5EF4-FFF2-40B4-BE49-F238E27FC236}">
              <a16:creationId xmlns="" xmlns:a16="http://schemas.microsoft.com/office/drawing/2014/main" id="{4DBA7152-B8FD-4056-917A-B7F06AE8B67E}"/>
            </a:ext>
          </a:extLst>
        </xdr:cNvPr>
        <xdr:cNvGrpSpPr/>
      </xdr:nvGrpSpPr>
      <xdr:grpSpPr>
        <a:xfrm>
          <a:off x="6973294" y="3207984"/>
          <a:ext cx="3684769" cy="155078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 xmlns:a16="http://schemas.microsoft.com/office/drawing/2014/main"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 xmlns:a16="http://schemas.microsoft.com/office/drawing/2014/main" id="{10AA8B71-3BEA-4E7D-B2D7-BB97E6D38754}"/>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123824</xdr:rowOff>
    </xdr:from>
    <xdr:to>
      <xdr:col>4</xdr:col>
      <xdr:colOff>600075</xdr:colOff>
      <xdr:row>48</xdr:row>
      <xdr:rowOff>85725</xdr:rowOff>
    </xdr:to>
    <xdr:grpSp>
      <xdr:nvGrpSpPr>
        <xdr:cNvPr id="94" name="SFAT DE LA EXPERȚI" descr="SFAT DE LA EXPERȚI">
          <a:extLst>
            <a:ext uri="{FF2B5EF4-FFF2-40B4-BE49-F238E27FC236}">
              <a16:creationId xmlns="" xmlns:a16="http://schemas.microsoft.com/office/drawing/2014/main" id="{4F3513E1-6B29-4E54-80FC-E2B36E732D7E}"/>
            </a:ext>
          </a:extLst>
        </xdr:cNvPr>
        <xdr:cNvGrpSpPr/>
      </xdr:nvGrpSpPr>
      <xdr:grpSpPr>
        <a:xfrm>
          <a:off x="6344892" y="8432937"/>
          <a:ext cx="3770244" cy="1260614"/>
          <a:chOff x="8448675" y="2143125"/>
          <a:chExt cx="2812587" cy="1287497"/>
        </a:xfrm>
      </xdr:grpSpPr>
      <xdr:pic>
        <xdr:nvPicPr>
          <xdr:cNvPr id="95" name="Element grafic 2" descr="Bufniță">
            <a:extLst>
              <a:ext uri="{FF2B5EF4-FFF2-40B4-BE49-F238E27FC236}">
                <a16:creationId xmlns="" xmlns:a16="http://schemas.microsoft.com/office/drawing/2014/main"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 xmlns:asvg="http://schemas.microsoft.com/office/drawing/2016/SVG/main"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 xmlns:a16="http://schemas.microsoft.com/office/drawing/2014/main"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128299</xdr:rowOff>
    </xdr:from>
    <xdr:to>
      <xdr:col>11</xdr:col>
      <xdr:colOff>485774</xdr:colOff>
      <xdr:row>40</xdr:row>
      <xdr:rowOff>77654</xdr:rowOff>
    </xdr:to>
    <xdr:grpSp>
      <xdr:nvGrpSpPr>
        <xdr:cNvPr id="97" name="DE REȚINUT" descr="DE REȚINUT&#10;&#10;">
          <a:extLst>
            <a:ext uri="{FF2B5EF4-FFF2-40B4-BE49-F238E27FC236}">
              <a16:creationId xmlns="" xmlns:a16="http://schemas.microsoft.com/office/drawing/2014/main" id="{B45D0037-257A-421E-9928-F95C71F032DA}"/>
            </a:ext>
          </a:extLst>
        </xdr:cNvPr>
        <xdr:cNvGrpSpPr/>
      </xdr:nvGrpSpPr>
      <xdr:grpSpPr>
        <a:xfrm>
          <a:off x="10791412" y="6529099"/>
          <a:ext cx="3476623" cy="1672138"/>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 xmlns:a16="http://schemas.microsoft.com/office/drawing/2014/main"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 xmlns:a16="http://schemas.microsoft.com/office/drawing/2014/main" id="{66483B39-8A7B-417E-B71A-6BEA395942BF}"/>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76200</xdr:rowOff>
    </xdr:from>
    <xdr:to>
      <xdr:col>1</xdr:col>
      <xdr:colOff>2484107</xdr:colOff>
      <xdr:row>22</xdr:row>
      <xdr:rowOff>40387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 xmlns:a16="http://schemas.microsoft.com/office/drawing/2014/main"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47624</xdr:rowOff>
    </xdr:from>
    <xdr:to>
      <xdr:col>1</xdr:col>
      <xdr:colOff>5219700</xdr:colOff>
      <xdr:row>53</xdr:row>
      <xdr:rowOff>1269</xdr:rowOff>
    </xdr:to>
    <xdr:grpSp>
      <xdr:nvGrpSpPr>
        <xdr:cNvPr id="31" name="Grup 30">
          <a:extLst>
            <a:ext uri="{FF2B5EF4-FFF2-40B4-BE49-F238E27FC236}">
              <a16:creationId xmlns="" xmlns:a16="http://schemas.microsoft.com/office/drawing/2014/main" id="{D5949D2E-3383-4D0F-B2BE-8F45CB07F6DF}"/>
            </a:ext>
          </a:extLst>
        </xdr:cNvPr>
        <xdr:cNvGrpSpPr/>
      </xdr:nvGrpSpPr>
      <xdr:grpSpPr>
        <a:xfrm>
          <a:off x="333375" y="4944302"/>
          <a:ext cx="5754342" cy="5592445"/>
          <a:chOff x="333375" y="5000624"/>
          <a:chExt cx="5734050" cy="5772150"/>
        </a:xfrm>
      </xdr:grpSpPr>
      <xdr:sp macro="" textlink="">
        <xdr:nvSpPr>
          <xdr:cNvPr id="101" name="txt_FundalTur" descr="Fundal">
            <a:extLst>
              <a:ext uri="{FF2B5EF4-FFF2-40B4-BE49-F238E27FC236}">
                <a16:creationId xmlns="" xmlns:a16="http://schemas.microsoft.com/office/drawing/2014/main"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 xmlns:a16="http://schemas.microsoft.com/office/drawing/2014/main"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 xmlns:a16="http://schemas.microsoft.com/office/drawing/2014/main"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 xmlns:a16="http://schemas.microsoft.com/office/drawing/2014/main"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 xmlns:a16="http://schemas.microsoft.com/office/drawing/2014/main"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 xmlns:a16="http://schemas.microsoft.com/office/drawing/2014/main"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 xmlns:a16="http://schemas.microsoft.com/office/drawing/2014/main"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 xmlns:a16="http://schemas.microsoft.com/office/drawing/2014/main"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 xmlns:a16="http://schemas.microsoft.com/office/drawing/2014/main"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 xmlns:a16="http://schemas.microsoft.com/office/drawing/2014/main"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 xmlns:a16="http://schemas.microsoft.com/office/drawing/2014/main"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 xmlns:a16="http://schemas.microsoft.com/office/drawing/2014/main"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 xmlns:a16="http://schemas.microsoft.com/office/drawing/2014/main"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 xmlns:a16="http://schemas.microsoft.com/office/drawing/2014/main"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57150</xdr:rowOff>
    </xdr:from>
    <xdr:to>
      <xdr:col>1</xdr:col>
      <xdr:colOff>980459</xdr:colOff>
      <xdr:row>52</xdr:row>
      <xdr:rowOff>11599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 xmlns:a16="http://schemas.microsoft.com/office/drawing/2014/main"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57150</xdr:rowOff>
    </xdr:from>
    <xdr:to>
      <xdr:col>1</xdr:col>
      <xdr:colOff>4959806</xdr:colOff>
      <xdr:row>52</xdr:row>
      <xdr:rowOff>11599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104775</xdr:rowOff>
    </xdr:from>
    <xdr:to>
      <xdr:col>1</xdr:col>
      <xdr:colOff>5237988</xdr:colOff>
      <xdr:row>66</xdr:row>
      <xdr:rowOff>161925</xdr:rowOff>
    </xdr:to>
    <xdr:grpSp>
      <xdr:nvGrpSpPr>
        <xdr:cNvPr id="117" name="Grup 116">
          <a:extLst>
            <a:ext uri="{FF2B5EF4-FFF2-40B4-BE49-F238E27FC236}">
              <a16:creationId xmlns="" xmlns:a16="http://schemas.microsoft.com/office/drawing/2014/main" id="{A4810020-C4C7-483B-BB90-6111CE7B8559}"/>
            </a:ext>
          </a:extLst>
        </xdr:cNvPr>
        <xdr:cNvGrpSpPr/>
      </xdr:nvGrpSpPr>
      <xdr:grpSpPr>
        <a:xfrm>
          <a:off x="352425" y="10640253"/>
          <a:ext cx="5753580" cy="2469046"/>
          <a:chOff x="352425" y="10715625"/>
          <a:chExt cx="5733288" cy="2390775"/>
        </a:xfrm>
      </xdr:grpSpPr>
      <xdr:sp macro="" textlink="">
        <xdr:nvSpPr>
          <xdr:cNvPr id="118" name="Dreptunghi 117">
            <a:extLst>
              <a:ext uri="{FF2B5EF4-FFF2-40B4-BE49-F238E27FC236}">
                <a16:creationId xmlns="" xmlns:a16="http://schemas.microsoft.com/office/drawing/2014/main"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 xmlns:a16="http://schemas.microsoft.com/office/drawing/2014/main"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 xmlns:a16="http://schemas.microsoft.com/office/drawing/2014/main"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 xmlns:a16="http://schemas.microsoft.com/office/drawing/2014/main"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 xmlns:a16="http://schemas.microsoft.com/office/drawing/2014/main"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57</xdr:row>
      <xdr:rowOff>35644</xdr:rowOff>
    </xdr:from>
    <xdr:to>
      <xdr:col>1</xdr:col>
      <xdr:colOff>2581275</xdr:colOff>
      <xdr:row>59</xdr:row>
      <xdr:rowOff>13723</xdr:rowOff>
    </xdr:to>
    <xdr:grpSp>
      <xdr:nvGrpSpPr>
        <xdr:cNvPr id="30" name="Grup 29">
          <a:extLst>
            <a:ext uri="{FF2B5EF4-FFF2-40B4-BE49-F238E27FC236}">
              <a16:creationId xmlns="" xmlns:a16="http://schemas.microsoft.com/office/drawing/2014/main" id="{734055A1-8444-407E-B760-0BF685C60AE8}"/>
            </a:ext>
          </a:extLst>
        </xdr:cNvPr>
        <xdr:cNvGrpSpPr/>
      </xdr:nvGrpSpPr>
      <xdr:grpSpPr>
        <a:xfrm>
          <a:off x="562406" y="11313244"/>
          <a:ext cx="2886886" cy="349140"/>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 xmlns:a16="http://schemas.microsoft.com/office/drawing/2014/main"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 xmlns:a16="http://schemas.microsoft.com/office/drawing/2014/main" id="{F03E29E8-34F3-4B70-A14F-57CAD62E0073}"/>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59</xdr:row>
      <xdr:rowOff>29710</xdr:rowOff>
    </xdr:from>
    <xdr:to>
      <xdr:col>1</xdr:col>
      <xdr:colOff>2609850</xdr:colOff>
      <xdr:row>61</xdr:row>
      <xdr:rowOff>13099</xdr:rowOff>
    </xdr:to>
    <xdr:grpSp>
      <xdr:nvGrpSpPr>
        <xdr:cNvPr id="29" name="Grup 28">
          <a:extLst>
            <a:ext uri="{FF2B5EF4-FFF2-40B4-BE49-F238E27FC236}">
              <a16:creationId xmlns="" xmlns:a16="http://schemas.microsoft.com/office/drawing/2014/main" id="{B13CA61E-C0BF-4685-82BB-1ADFEB7A3BE0}"/>
            </a:ext>
          </a:extLst>
        </xdr:cNvPr>
        <xdr:cNvGrpSpPr/>
      </xdr:nvGrpSpPr>
      <xdr:grpSpPr>
        <a:xfrm>
          <a:off x="562406" y="11678371"/>
          <a:ext cx="2915461" cy="354450"/>
          <a:chOff x="562406" y="11793085"/>
          <a:chExt cx="2895169" cy="364389"/>
        </a:xfrm>
      </xdr:grpSpPr>
      <xdr:sp macro="" textlink="">
        <xdr:nvSpPr>
          <xdr:cNvPr id="124" name="Pas" descr="Totul despre funcția IFS, cu hyperlink către web&#10;">
            <a:hlinkClick xmlns:r="http://schemas.openxmlformats.org/officeDocument/2006/relationships" r:id="rId14" tooltip="Selectați pentru a afla totul despre funcția IFS de pe web"/>
            <a:extLst>
              <a:ext uri="{FF2B5EF4-FFF2-40B4-BE49-F238E27FC236}">
                <a16:creationId xmlns="" xmlns:a16="http://schemas.microsoft.com/office/drawing/2014/main"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4" tooltip="Selectați pentru a afla mai multe de pe web"/>
            <a:extLst>
              <a:ext uri="{FF2B5EF4-FFF2-40B4-BE49-F238E27FC236}">
                <a16:creationId xmlns="" xmlns:a16="http://schemas.microsoft.com/office/drawing/2014/main" id="{7BD81F44-D831-47C7-9E63-4854293FE90D}"/>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60628</xdr:rowOff>
    </xdr:from>
    <xdr:to>
      <xdr:col>1</xdr:col>
      <xdr:colOff>3000375</xdr:colOff>
      <xdr:row>65</xdr:row>
      <xdr:rowOff>44017</xdr:rowOff>
    </xdr:to>
    <xdr:grpSp>
      <xdr:nvGrpSpPr>
        <xdr:cNvPr id="20" name="Grup 19">
          <a:extLst>
            <a:ext uri="{FF2B5EF4-FFF2-40B4-BE49-F238E27FC236}">
              <a16:creationId xmlns="" xmlns:a16="http://schemas.microsoft.com/office/drawing/2014/main" id="{0552D274-B7DD-441F-82AB-F9C18F3F1907}"/>
            </a:ext>
          </a:extLst>
        </xdr:cNvPr>
        <xdr:cNvGrpSpPr/>
      </xdr:nvGrpSpPr>
      <xdr:grpSpPr>
        <a:xfrm>
          <a:off x="562406" y="12451411"/>
          <a:ext cx="3305986" cy="35444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5" tooltip="Selectați pentru a afla despre instruirea gratuită în Excel online de pe web"/>
            <a:extLst>
              <a:ext uri="{FF2B5EF4-FFF2-40B4-BE49-F238E27FC236}">
                <a16:creationId xmlns="" xmlns:a16="http://schemas.microsoft.com/office/drawing/2014/main"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5" tooltip="Selectați pentru a afla mai multe de pe web"/>
            <a:extLst>
              <a:ext uri="{FF2B5EF4-FFF2-40B4-BE49-F238E27FC236}">
                <a16:creationId xmlns="" xmlns:a16="http://schemas.microsoft.com/office/drawing/2014/main" id="{7204CB75-A78D-4C34-9CDE-0C456FE297C9}"/>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61</xdr:row>
      <xdr:rowOff>29086</xdr:rowOff>
    </xdr:from>
    <xdr:to>
      <xdr:col>1</xdr:col>
      <xdr:colOff>2609850</xdr:colOff>
      <xdr:row>63</xdr:row>
      <xdr:rowOff>12475</xdr:rowOff>
    </xdr:to>
    <xdr:grpSp>
      <xdr:nvGrpSpPr>
        <xdr:cNvPr id="25" name="Grup 24">
          <a:extLst>
            <a:ext uri="{FF2B5EF4-FFF2-40B4-BE49-F238E27FC236}">
              <a16:creationId xmlns="" xmlns:a16="http://schemas.microsoft.com/office/drawing/2014/main" id="{F1DB9CDB-5B09-4600-8014-FE097D5CAA92}"/>
            </a:ext>
          </a:extLst>
        </xdr:cNvPr>
        <xdr:cNvGrpSpPr/>
      </xdr:nvGrpSpPr>
      <xdr:grpSpPr>
        <a:xfrm>
          <a:off x="562406" y="12048808"/>
          <a:ext cx="2915461" cy="354450"/>
          <a:chOff x="562406" y="12173461"/>
          <a:chExt cx="2895169" cy="364389"/>
        </a:xfrm>
      </xdr:grpSpPr>
      <xdr:sp macro="" textlink="">
        <xdr:nvSpPr>
          <xdr:cNvPr id="128" name="Pas" descr="Instrucțiuni IF complexe, cu hyperlink către web&#10;">
            <a:hlinkClick xmlns:r="http://schemas.openxmlformats.org/officeDocument/2006/relationships" r:id="rId16" tooltip="Selectați pentru a afla totul despre instrucțiunile IF complexe de pe web"/>
            <a:extLst>
              <a:ext uri="{FF2B5EF4-FFF2-40B4-BE49-F238E27FC236}">
                <a16:creationId xmlns="" xmlns:a16="http://schemas.microsoft.com/office/drawing/2014/main"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6" tooltip="Selectați pentru a afla mai multe de pe web"/>
            <a:extLst>
              <a:ext uri="{FF2B5EF4-FFF2-40B4-BE49-F238E27FC236}">
                <a16:creationId xmlns="" xmlns:a16="http://schemas.microsoft.com/office/drawing/2014/main" id="{78075E02-0367-42F4-95B3-C5CC08749AF2}"/>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 xmlns:a16="http://schemas.microsoft.com/office/drawing/2014/main" id="{BC697E68-A9C2-4527-8965-5C48235F5E21}"/>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 xmlns:a16="http://schemas.microsoft.com/office/drawing/2014/main"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 xmlns:a16="http://schemas.microsoft.com/office/drawing/2014/main"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 xmlns:a16="http://schemas.microsoft.com/office/drawing/2014/main"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 xmlns:a16="http://schemas.microsoft.com/office/drawing/2014/main"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 xmlns:a16="http://schemas.microsoft.com/office/drawing/2014/main"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 xmlns:a16="http://schemas.microsoft.com/office/drawing/2014/main"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 xmlns:a16="http://schemas.microsoft.com/office/drawing/2014/main"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 xmlns:a16="http://schemas.microsoft.com/office/drawing/2014/main" id="{412A103B-C4FA-4247-B599-4CAC782AE3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 xmlns:a16="http://schemas.microsoft.com/office/drawing/2014/main"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 xmlns:a16="http://schemas.microsoft.com/office/drawing/2014/main"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 xmlns:a16="http://schemas.microsoft.com/office/drawing/2014/main"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 xmlns:a16="http://schemas.microsoft.com/office/drawing/2014/main"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 xmlns:a16="http://schemas.microsoft.com/office/drawing/2014/main"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 xmlns:a16="http://schemas.microsoft.com/office/drawing/2014/main"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 xmlns:a16="http://schemas.microsoft.com/office/drawing/2014/main"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 xmlns:a16="http://schemas.microsoft.com/office/drawing/2014/main" id="{C26483B0-64DC-4BE9-92D8-7D9943F8404A}"/>
            </a:ext>
          </a:extLst>
        </xdr:cNvPr>
        <xdr:cNvGrpSpPr/>
      </xdr:nvGrpSpPr>
      <xdr:grpSpPr>
        <a:xfrm>
          <a:off x="4260138" y="3518187"/>
          <a:ext cx="974505" cy="786961"/>
          <a:chOff x="6717588" y="3592566"/>
          <a:chExt cx="974505" cy="786961"/>
        </a:xfrm>
      </xdr:grpSpPr>
      <xdr:pic>
        <xdr:nvPicPr>
          <xdr:cNvPr id="6" name="Element grafic 5" descr="Ziar">
            <a:extLst>
              <a:ext uri="{FF2B5EF4-FFF2-40B4-BE49-F238E27FC236}">
                <a16:creationId xmlns="" xmlns:a16="http://schemas.microsoft.com/office/drawing/2014/main" id="{C4C50A08-36A1-4EB5-B3E3-5871348DA9AB}"/>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 xmlns:a16="http://schemas.microsoft.com/office/drawing/2014/main"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 xmlns:a16="http://schemas.microsoft.com/office/drawing/2014/main"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 xmlns:a16="http://schemas.microsoft.com/office/drawing/2014/main"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 xmlns:a16="http://schemas.microsoft.com/office/drawing/2014/main"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 xmlns:a16="http://schemas.microsoft.com/office/drawing/2014/main"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 xmlns:a16="http://schemas.microsoft.com/office/drawing/2014/main"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drawings/drawing10.xml><?xml version="1.0" encoding="utf-8"?>
<xdr:wsDr xmlns:xdr="http://schemas.openxmlformats.org/drawingml/2006/spreadsheetDrawing" xmlns:a="http://schemas.openxmlformats.org/drawingml/2006/main">
  <xdr:twoCellAnchor>
    <xdr:from>
      <xdr:col>4</xdr:col>
      <xdr:colOff>381000</xdr:colOff>
      <xdr:row>6</xdr:row>
      <xdr:rowOff>0</xdr:rowOff>
    </xdr:from>
    <xdr:to>
      <xdr:col>12</xdr:col>
      <xdr:colOff>76200</xdr:colOff>
      <xdr:row>21</xdr:row>
      <xdr:rowOff>87630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c:userShapes xmlns:c="http://schemas.openxmlformats.org/drawingml/2006/chart">
  <cdr:relSizeAnchor xmlns:cdr="http://schemas.openxmlformats.org/drawingml/2006/chartDrawing">
    <cdr:from>
      <cdr:x>0.38</cdr:x>
      <cdr:y>0.05114</cdr:y>
    </cdr:from>
    <cdr:to>
      <cdr:x>0.58</cdr:x>
      <cdr:y>0.37416</cdr:y>
    </cdr:to>
    <cdr:sp macro="" textlink="">
      <cdr:nvSpPr>
        <cdr:cNvPr id="2" name="TextBox 1"/>
        <cdr:cNvSpPr txBox="1"/>
      </cdr:nvSpPr>
      <cdr:spPr>
        <a:xfrm xmlns:a="http://schemas.openxmlformats.org/drawingml/2006/main">
          <a:off x="1737360" y="144780"/>
          <a:ext cx="914400" cy="9144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en-US" sz="1400" b="1">
            <a:solidFill>
              <a:schemeClr val="tx1"/>
            </a:solidFill>
          </a:endParaRPr>
        </a:p>
      </cdr:txBody>
    </cdr:sp>
  </cdr:relSizeAnchor>
</c:userShape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5"/>
  <sheetViews>
    <sheetView showGridLines="0" showRowColHeaders="0" topLeftCell="A7" workbookViewId="0">
      <selection activeCell="A4" sqref="A4"/>
    </sheetView>
  </sheetViews>
  <sheetFormatPr defaultColWidth="11.109375" defaultRowHeight="20.25" customHeight="1" x14ac:dyDescent="0.3"/>
  <cols>
    <col min="1" max="1" width="129.6640625" style="1" customWidth="1"/>
    <col min="2" max="2" width="3.5546875" style="1" customWidth="1"/>
    <col min="3" max="16384" width="11.109375" style="1"/>
  </cols>
  <sheetData>
    <row r="1" spans="1:1" ht="20.25" customHeight="1" x14ac:dyDescent="1.55">
      <c r="A1" s="36"/>
    </row>
    <row r="2" spans="1:1" ht="102" customHeight="1" x14ac:dyDescent="1.55">
      <c r="A2" s="36" t="s">
        <v>0</v>
      </c>
    </row>
    <row r="3" spans="1:1" ht="44.4" x14ac:dyDescent="0.45">
      <c r="A3" s="2" t="s">
        <v>193</v>
      </c>
    </row>
    <row r="4" spans="1:1" ht="264" customHeight="1" x14ac:dyDescent="0.3">
      <c r="A4" s="3" t="s">
        <v>1</v>
      </c>
    </row>
    <row r="5" spans="1:1" ht="20.25" customHeight="1" x14ac:dyDescent="0.45">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N86"/>
  <sheetViews>
    <sheetView showGridLines="0" zoomScale="70" zoomScaleNormal="70" workbookViewId="0">
      <selection activeCell="F8" sqref="F8"/>
    </sheetView>
  </sheetViews>
  <sheetFormatPr defaultColWidth="9.109375" defaultRowHeight="14.4" x14ac:dyDescent="0.3"/>
  <cols>
    <col min="1" max="1" width="12.6640625" style="17" customWidth="1"/>
    <col min="2" max="2" width="82.88671875" style="16" customWidth="1"/>
    <col min="3" max="3" width="18.88671875" style="16" customWidth="1"/>
    <col min="4" max="4" width="2.33203125" style="16" customWidth="1"/>
    <col min="5" max="5" width="18" style="16" bestFit="1" customWidth="1"/>
    <col min="6" max="6" width="15.6640625" style="16" customWidth="1"/>
    <col min="7" max="7" width="13.33203125" style="16" customWidth="1"/>
    <col min="8" max="10" width="9.109375" style="16"/>
    <col min="11" max="11" width="9.109375" style="16" customWidth="1"/>
    <col min="12" max="16384" width="9.109375" style="16"/>
  </cols>
  <sheetData>
    <row r="1" spans="1:7" ht="60" customHeight="1" x14ac:dyDescent="0.3">
      <c r="A1" s="17" t="s">
        <v>2</v>
      </c>
      <c r="C1" s="40"/>
      <c r="D1" s="41"/>
      <c r="E1" s="41"/>
      <c r="F1" s="41"/>
    </row>
    <row r="2" spans="1:7" ht="15" thickBot="1" x14ac:dyDescent="0.35">
      <c r="A2" s="17" t="s">
        <v>3</v>
      </c>
      <c r="C2" s="42" t="s">
        <v>29</v>
      </c>
      <c r="E2" s="6" t="s">
        <v>30</v>
      </c>
      <c r="F2" s="7" t="s">
        <v>36</v>
      </c>
      <c r="G2" s="7" t="s">
        <v>37</v>
      </c>
    </row>
    <row r="3" spans="1:7" ht="15.6" thickTop="1" thickBot="1" x14ac:dyDescent="0.35">
      <c r="A3" s="17" t="s">
        <v>4</v>
      </c>
      <c r="C3" s="57">
        <v>6</v>
      </c>
      <c r="E3" s="63" t="s">
        <v>31</v>
      </c>
      <c r="F3" s="62">
        <f>C3+C4</f>
        <v>10</v>
      </c>
      <c r="G3" s="64">
        <f>C3+C4</f>
        <v>10</v>
      </c>
    </row>
    <row r="4" spans="1:7" ht="15.6" thickTop="1" thickBot="1" x14ac:dyDescent="0.35">
      <c r="A4" s="17" t="s">
        <v>5</v>
      </c>
      <c r="C4" s="57">
        <v>4</v>
      </c>
      <c r="E4" s="63" t="s">
        <v>32</v>
      </c>
      <c r="F4" s="62">
        <f>C3-C4</f>
        <v>2</v>
      </c>
      <c r="G4" s="64">
        <f>C3-C4</f>
        <v>2</v>
      </c>
    </row>
    <row r="5" spans="1:7" ht="15" thickTop="1" x14ac:dyDescent="0.3">
      <c r="A5" s="17" t="s">
        <v>6</v>
      </c>
      <c r="C5" s="16">
        <v>2</v>
      </c>
      <c r="E5" s="63" t="s">
        <v>33</v>
      </c>
      <c r="F5" s="62">
        <f>C3*C4</f>
        <v>24</v>
      </c>
      <c r="G5" s="64">
        <f>C3*C4</f>
        <v>24</v>
      </c>
    </row>
    <row r="6" spans="1:7" ht="15" thickBot="1" x14ac:dyDescent="0.35">
      <c r="A6" s="17" t="s">
        <v>7</v>
      </c>
      <c r="C6" s="16">
        <v>3</v>
      </c>
      <c r="E6" s="63" t="s">
        <v>34</v>
      </c>
      <c r="F6" s="62">
        <f>C3/C4</f>
        <v>1.5</v>
      </c>
      <c r="G6" s="64">
        <f>C3/C4</f>
        <v>1.5</v>
      </c>
    </row>
    <row r="7" spans="1:7" ht="15" customHeight="1" thickTop="1" thickBot="1" x14ac:dyDescent="0.35">
      <c r="A7" s="17" t="s">
        <v>8</v>
      </c>
      <c r="E7" s="63" t="s">
        <v>35</v>
      </c>
      <c r="F7" s="65">
        <f>C3^C4</f>
        <v>1296</v>
      </c>
      <c r="G7" s="64">
        <f>C3^C4</f>
        <v>1296</v>
      </c>
    </row>
    <row r="8" spans="1:7" ht="15" thickTop="1" x14ac:dyDescent="0.3">
      <c r="A8" s="17" t="s">
        <v>9</v>
      </c>
    </row>
    <row r="9" spans="1:7" x14ac:dyDescent="0.3">
      <c r="A9" s="17" t="s">
        <v>10</v>
      </c>
    </row>
    <row r="10" spans="1:7" x14ac:dyDescent="0.3">
      <c r="A10" s="17" t="s">
        <v>11</v>
      </c>
    </row>
    <row r="11" spans="1:7" x14ac:dyDescent="0.3">
      <c r="A11" s="17" t="s">
        <v>12</v>
      </c>
    </row>
    <row r="12" spans="1:7" x14ac:dyDescent="0.3">
      <c r="A12" s="17" t="s">
        <v>13</v>
      </c>
    </row>
    <row r="13" spans="1:7" ht="15" customHeight="1" x14ac:dyDescent="0.3">
      <c r="A13" s="19" t="s">
        <v>14</v>
      </c>
    </row>
    <row r="14" spans="1:7" x14ac:dyDescent="0.3">
      <c r="A14" s="17" t="s">
        <v>15</v>
      </c>
    </row>
    <row r="15" spans="1:7" x14ac:dyDescent="0.3">
      <c r="A15" s="17" t="s">
        <v>16</v>
      </c>
    </row>
    <row r="16" spans="1:7" x14ac:dyDescent="0.3">
      <c r="A16" s="17" t="s">
        <v>17</v>
      </c>
    </row>
    <row r="17" spans="1:7" x14ac:dyDescent="0.3">
      <c r="A17" s="17" t="s">
        <v>18</v>
      </c>
    </row>
    <row r="18" spans="1:7" x14ac:dyDescent="0.3">
      <c r="A18" s="18" t="s">
        <v>194</v>
      </c>
    </row>
    <row r="19" spans="1:7" x14ac:dyDescent="0.3">
      <c r="A19" s="17" t="s">
        <v>19</v>
      </c>
    </row>
    <row r="20" spans="1:7" x14ac:dyDescent="0.3">
      <c r="A20" s="18" t="s">
        <v>195</v>
      </c>
    </row>
    <row r="21" spans="1:7" ht="15" customHeight="1" x14ac:dyDescent="0.3">
      <c r="A21" s="19" t="s">
        <v>20</v>
      </c>
    </row>
    <row r="22" spans="1:7" x14ac:dyDescent="0.3">
      <c r="A22" s="17" t="s">
        <v>21</v>
      </c>
    </row>
    <row r="23" spans="1:7" x14ac:dyDescent="0.3">
      <c r="A23" s="17" t="s">
        <v>22</v>
      </c>
    </row>
    <row r="24" spans="1:7" x14ac:dyDescent="0.3">
      <c r="A24" s="17" t="s">
        <v>23</v>
      </c>
    </row>
    <row r="25" spans="1:7" ht="32.4" x14ac:dyDescent="0.3">
      <c r="A25" s="17" t="s">
        <v>24</v>
      </c>
      <c r="C25" s="40"/>
      <c r="D25" s="41"/>
      <c r="E25" s="41"/>
      <c r="F25" s="41"/>
      <c r="G25" s="41"/>
    </row>
    <row r="26" spans="1:7" x14ac:dyDescent="0.3">
      <c r="A26" s="17" t="s">
        <v>25</v>
      </c>
    </row>
    <row r="27" spans="1:7" x14ac:dyDescent="0.3">
      <c r="A27" s="17" t="s">
        <v>26</v>
      </c>
    </row>
    <row r="28" spans="1:7" ht="25.8" x14ac:dyDescent="0.5">
      <c r="A28" s="17" t="s">
        <v>27</v>
      </c>
      <c r="E28" s="33"/>
    </row>
    <row r="29" spans="1:7" x14ac:dyDescent="0.3">
      <c r="A29" s="17" t="s">
        <v>28</v>
      </c>
    </row>
    <row r="40" spans="10:14" x14ac:dyDescent="0.3">
      <c r="J40" s="7" t="s">
        <v>38</v>
      </c>
    </row>
    <row r="41" spans="10:14" x14ac:dyDescent="0.3">
      <c r="J41" s="34">
        <v>4</v>
      </c>
    </row>
    <row r="42" spans="10:14" x14ac:dyDescent="0.3">
      <c r="J42" s="34">
        <v>8</v>
      </c>
    </row>
    <row r="43" spans="10:14" x14ac:dyDescent="0.3">
      <c r="J43" s="32">
        <f>SUM(J41:J42)</f>
        <v>12</v>
      </c>
      <c r="N43"/>
    </row>
    <row r="46" spans="10:14" x14ac:dyDescent="0.3">
      <c r="L46"/>
      <c r="M46"/>
    </row>
    <row r="64" spans="7:7" x14ac:dyDescent="0.3">
      <c r="G64" s="35"/>
    </row>
    <row r="65" spans="7:7" x14ac:dyDescent="0.3">
      <c r="G65" s="35"/>
    </row>
    <row r="66" spans="7:7" x14ac:dyDescent="0.3">
      <c r="G66" s="35"/>
    </row>
    <row r="67" spans="7:7" x14ac:dyDescent="0.3">
      <c r="G67" s="35"/>
    </row>
    <row r="86" ht="17.399999999999999" customHeight="1" x14ac:dyDescent="0.3"/>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51"/>
  <sheetViews>
    <sheetView showGridLines="0" zoomScaleNormal="100" zoomScalePageLayoutView="125" workbookViewId="0">
      <selection activeCell="G15" sqref="G15"/>
    </sheetView>
  </sheetViews>
  <sheetFormatPr defaultColWidth="8.88671875" defaultRowHeight="15" customHeight="1" x14ac:dyDescent="0.3"/>
  <cols>
    <col min="1" max="1" width="12.6640625" style="82" customWidth="1"/>
    <col min="2" max="2" width="82.88671875" style="46" customWidth="1"/>
    <col min="3" max="4" width="13.33203125" style="46" customWidth="1"/>
    <col min="5" max="5" width="2.33203125" style="46" customWidth="1"/>
    <col min="6" max="6" width="19.6640625" style="46" customWidth="1"/>
    <col min="7" max="7" width="13.33203125" style="46" customWidth="1"/>
    <col min="8" max="16384" width="8.88671875" style="46"/>
  </cols>
  <sheetData>
    <row r="1" spans="1:13" ht="60" customHeight="1" x14ac:dyDescent="0.65">
      <c r="A1" s="82" t="s">
        <v>39</v>
      </c>
      <c r="B1" s="43"/>
      <c r="C1" s="44"/>
      <c r="D1" s="45"/>
      <c r="E1" s="45"/>
      <c r="F1" s="45"/>
      <c r="G1" s="45"/>
    </row>
    <row r="2" spans="1:13" ht="15" customHeight="1" x14ac:dyDescent="0.3">
      <c r="A2" s="82" t="s">
        <v>40</v>
      </c>
      <c r="C2" s="47" t="s">
        <v>53</v>
      </c>
      <c r="D2" s="48" t="s">
        <v>69</v>
      </c>
      <c r="F2" s="47" t="s">
        <v>71</v>
      </c>
      <c r="G2" s="48" t="s">
        <v>69</v>
      </c>
    </row>
    <row r="3" spans="1:13" ht="15" customHeight="1" x14ac:dyDescent="0.3">
      <c r="A3" s="81" t="s">
        <v>41</v>
      </c>
      <c r="B3" s="49"/>
      <c r="C3" s="67" t="s">
        <v>54</v>
      </c>
      <c r="D3" s="67">
        <v>50</v>
      </c>
      <c r="F3" s="67" t="s">
        <v>72</v>
      </c>
      <c r="G3" s="67">
        <v>50</v>
      </c>
    </row>
    <row r="4" spans="1:13" ht="15" customHeight="1" x14ac:dyDescent="0.3">
      <c r="A4" s="81" t="s">
        <v>196</v>
      </c>
      <c r="C4" s="67" t="s">
        <v>55</v>
      </c>
      <c r="D4" s="67">
        <v>20</v>
      </c>
      <c r="E4" s="50"/>
      <c r="F4" s="67" t="s">
        <v>73</v>
      </c>
      <c r="G4" s="67">
        <v>30</v>
      </c>
    </row>
    <row r="5" spans="1:13" s="50" customFormat="1" ht="15" customHeight="1" x14ac:dyDescent="0.3">
      <c r="A5" s="82" t="s">
        <v>42</v>
      </c>
      <c r="C5" s="67" t="s">
        <v>56</v>
      </c>
      <c r="D5" s="67">
        <v>60</v>
      </c>
      <c r="F5" s="67" t="s">
        <v>74</v>
      </c>
      <c r="G5" s="67">
        <v>10</v>
      </c>
    </row>
    <row r="6" spans="1:13" s="50" customFormat="1" ht="15" customHeight="1" x14ac:dyDescent="0.3">
      <c r="A6" s="82" t="s">
        <v>10</v>
      </c>
      <c r="B6" s="51"/>
      <c r="C6" s="67" t="s">
        <v>57</v>
      </c>
      <c r="D6" s="68">
        <v>40</v>
      </c>
      <c r="F6" s="67" t="s">
        <v>75</v>
      </c>
      <c r="G6" s="68">
        <v>50</v>
      </c>
    </row>
    <row r="7" spans="1:13" s="50" customFormat="1" ht="15" customHeight="1" x14ac:dyDescent="0.3">
      <c r="A7" s="82" t="s">
        <v>43</v>
      </c>
      <c r="C7" s="78" t="s">
        <v>58</v>
      </c>
      <c r="D7" s="69">
        <f>SUM(D3:D6)</f>
        <v>170</v>
      </c>
      <c r="F7" s="78" t="s">
        <v>58</v>
      </c>
      <c r="G7" s="69">
        <v>170</v>
      </c>
      <c r="M7" s="52"/>
    </row>
    <row r="8" spans="1:13" s="50" customFormat="1" ht="15" customHeight="1" x14ac:dyDescent="0.3">
      <c r="A8" s="82" t="s">
        <v>11</v>
      </c>
      <c r="M8" s="52"/>
    </row>
    <row r="9" spans="1:13" s="50" customFormat="1" ht="15" customHeight="1" x14ac:dyDescent="0.3">
      <c r="A9" s="82" t="s">
        <v>44</v>
      </c>
      <c r="C9" s="47" t="s">
        <v>59</v>
      </c>
      <c r="D9" s="48" t="s">
        <v>69</v>
      </c>
      <c r="F9" s="47" t="s">
        <v>59</v>
      </c>
      <c r="G9" s="48" t="s">
        <v>69</v>
      </c>
      <c r="M9" s="52"/>
    </row>
    <row r="10" spans="1:13" s="50" customFormat="1" ht="15" customHeight="1" x14ac:dyDescent="0.3">
      <c r="A10" s="85" t="s">
        <v>197</v>
      </c>
      <c r="C10" s="67" t="s">
        <v>60</v>
      </c>
      <c r="D10" s="67">
        <v>50</v>
      </c>
      <c r="F10" s="67" t="s">
        <v>60</v>
      </c>
      <c r="G10" s="67">
        <v>50</v>
      </c>
      <c r="M10" s="52"/>
    </row>
    <row r="11" spans="1:13" s="50" customFormat="1" ht="15" customHeight="1" x14ac:dyDescent="0.3">
      <c r="A11" s="81" t="s">
        <v>45</v>
      </c>
      <c r="C11" s="67" t="s">
        <v>61</v>
      </c>
      <c r="D11" s="67">
        <v>100</v>
      </c>
      <c r="F11" s="67" t="s">
        <v>61</v>
      </c>
      <c r="G11" s="67">
        <v>100</v>
      </c>
      <c r="M11" s="52"/>
    </row>
    <row r="12" spans="1:13" s="50" customFormat="1" ht="15" customHeight="1" x14ac:dyDescent="0.3">
      <c r="A12" s="82" t="s">
        <v>46</v>
      </c>
      <c r="C12" s="67" t="s">
        <v>62</v>
      </c>
      <c r="D12" s="67">
        <v>40</v>
      </c>
      <c r="F12" s="67" t="s">
        <v>62</v>
      </c>
      <c r="G12" s="67">
        <v>40</v>
      </c>
      <c r="M12" s="52"/>
    </row>
    <row r="13" spans="1:13" s="50" customFormat="1" ht="15" customHeight="1" x14ac:dyDescent="0.3">
      <c r="A13" s="82" t="s">
        <v>47</v>
      </c>
      <c r="C13" s="67" t="s">
        <v>63</v>
      </c>
      <c r="D13" s="67">
        <v>50</v>
      </c>
      <c r="F13" s="67" t="s">
        <v>63</v>
      </c>
      <c r="G13" s="67">
        <v>50</v>
      </c>
      <c r="M13" s="52"/>
    </row>
    <row r="14" spans="1:13" s="50" customFormat="1" ht="15" customHeight="1" thickBot="1" x14ac:dyDescent="0.35">
      <c r="A14" s="80" t="s">
        <v>48</v>
      </c>
      <c r="C14" s="67" t="s">
        <v>64</v>
      </c>
      <c r="D14" s="67">
        <v>20</v>
      </c>
      <c r="F14" s="67" t="s">
        <v>64</v>
      </c>
      <c r="G14" s="67">
        <v>20</v>
      </c>
      <c r="M14" s="52"/>
    </row>
    <row r="15" spans="1:13" s="50" customFormat="1" ht="15" customHeight="1" thickTop="1" thickBot="1" x14ac:dyDescent="0.35">
      <c r="A15" s="82" t="s">
        <v>23</v>
      </c>
      <c r="C15" s="78" t="s">
        <v>58</v>
      </c>
      <c r="D15" s="66">
        <f>SUM(D10:D14)</f>
        <v>260</v>
      </c>
      <c r="F15" s="78" t="s">
        <v>76</v>
      </c>
      <c r="G15" s="53">
        <f>SUM(G10:G14)</f>
        <v>260</v>
      </c>
      <c r="M15" s="52"/>
    </row>
    <row r="16" spans="1:13" s="50" customFormat="1" ht="15" customHeight="1" thickTop="1" x14ac:dyDescent="0.3">
      <c r="A16" s="82" t="s">
        <v>49</v>
      </c>
      <c r="M16" s="52"/>
    </row>
    <row r="17" spans="1:13" s="50" customFormat="1" ht="15" customHeight="1" x14ac:dyDescent="0.3">
      <c r="A17" s="82" t="s">
        <v>50</v>
      </c>
      <c r="M17" s="52"/>
    </row>
    <row r="18" spans="1:13" s="50" customFormat="1" ht="15" customHeight="1" x14ac:dyDescent="0.3">
      <c r="A18" s="82" t="s">
        <v>51</v>
      </c>
      <c r="M18" s="52"/>
    </row>
    <row r="19" spans="1:13" s="50" customFormat="1" ht="15" customHeight="1" x14ac:dyDescent="0.3">
      <c r="A19" s="82" t="s">
        <v>28</v>
      </c>
      <c r="C19" s="52"/>
      <c r="M19" s="52"/>
    </row>
    <row r="20" spans="1:13" s="50" customFormat="1" ht="15" customHeight="1" x14ac:dyDescent="0.3">
      <c r="A20" s="82" t="s">
        <v>52</v>
      </c>
      <c r="M20" s="52"/>
    </row>
    <row r="21" spans="1:13" s="50" customFormat="1" ht="15" customHeight="1" x14ac:dyDescent="0.3">
      <c r="A21" s="82" t="s">
        <v>11</v>
      </c>
      <c r="M21" s="52"/>
    </row>
    <row r="22" spans="1:13" s="50" customFormat="1" ht="15" customHeight="1" x14ac:dyDescent="0.3">
      <c r="A22" s="82"/>
      <c r="M22" s="52"/>
    </row>
    <row r="23" spans="1:13" s="50" customFormat="1" ht="15" customHeight="1" x14ac:dyDescent="0.3">
      <c r="A23" s="82"/>
    </row>
    <row r="26" spans="1:13" ht="15" customHeight="1" x14ac:dyDescent="0.3">
      <c r="H26" s="52"/>
    </row>
    <row r="34" spans="3:7" ht="15" customHeight="1" x14ac:dyDescent="0.3">
      <c r="C34" s="47" t="s">
        <v>53</v>
      </c>
      <c r="D34" s="48" t="s">
        <v>69</v>
      </c>
    </row>
    <row r="35" spans="3:7" ht="15" customHeight="1" x14ac:dyDescent="0.3">
      <c r="C35" s="67" t="s">
        <v>54</v>
      </c>
      <c r="D35" s="67">
        <v>50</v>
      </c>
      <c r="E35" s="50"/>
    </row>
    <row r="36" spans="3:7" ht="15" customHeight="1" x14ac:dyDescent="0.3">
      <c r="C36" s="67" t="s">
        <v>55</v>
      </c>
      <c r="D36" s="67">
        <v>20</v>
      </c>
      <c r="E36" s="50"/>
    </row>
    <row r="37" spans="3:7" ht="15" customHeight="1" x14ac:dyDescent="0.3">
      <c r="C37" s="67" t="s">
        <v>56</v>
      </c>
      <c r="D37" s="67">
        <v>60</v>
      </c>
      <c r="E37" s="50"/>
    </row>
    <row r="38" spans="3:7" ht="15" customHeight="1" x14ac:dyDescent="0.3">
      <c r="C38" s="67" t="s">
        <v>57</v>
      </c>
      <c r="D38" s="67">
        <v>40</v>
      </c>
      <c r="E38" s="50"/>
    </row>
    <row r="39" spans="3:7" ht="15" customHeight="1" x14ac:dyDescent="0.3">
      <c r="C39" s="78" t="s">
        <v>58</v>
      </c>
      <c r="D39" s="66">
        <f>SUM(D35:D38)</f>
        <v>170</v>
      </c>
      <c r="E39" s="50"/>
      <c r="F39" s="50"/>
      <c r="G39" s="50"/>
    </row>
    <row r="44" spans="3:7" ht="15" customHeight="1" x14ac:dyDescent="0.3">
      <c r="C44" s="47" t="s">
        <v>59</v>
      </c>
      <c r="D44" s="48" t="s">
        <v>69</v>
      </c>
      <c r="E44" s="50"/>
    </row>
    <row r="45" spans="3:7" ht="15" customHeight="1" x14ac:dyDescent="0.3">
      <c r="C45" s="67" t="s">
        <v>65</v>
      </c>
      <c r="D45" s="67">
        <v>20</v>
      </c>
      <c r="E45" s="50"/>
    </row>
    <row r="46" spans="3:7" ht="15" customHeight="1" x14ac:dyDescent="0.3">
      <c r="C46" s="67" t="s">
        <v>66</v>
      </c>
      <c r="D46" s="67">
        <v>10</v>
      </c>
      <c r="E46" s="50"/>
    </row>
    <row r="47" spans="3:7" ht="15" customHeight="1" x14ac:dyDescent="0.3">
      <c r="C47" s="67" t="s">
        <v>67</v>
      </c>
      <c r="D47" s="67">
        <v>10</v>
      </c>
      <c r="E47" s="50"/>
    </row>
    <row r="48" spans="3:7" ht="15" customHeight="1" x14ac:dyDescent="0.3">
      <c r="C48" s="67" t="s">
        <v>68</v>
      </c>
      <c r="D48" s="67">
        <v>40</v>
      </c>
      <c r="E48" s="50"/>
    </row>
    <row r="50" spans="4:7" ht="15" customHeight="1" x14ac:dyDescent="0.3">
      <c r="D50" s="48" t="s">
        <v>70</v>
      </c>
      <c r="F50" s="48" t="s">
        <v>77</v>
      </c>
      <c r="G50" s="48" t="s">
        <v>78</v>
      </c>
    </row>
    <row r="51" spans="4:7" ht="15" customHeight="1" x14ac:dyDescent="0.3">
      <c r="D51" s="54">
        <f>SUM(D45:D48,100)</f>
        <v>180</v>
      </c>
      <c r="F51" s="79">
        <v>100</v>
      </c>
      <c r="G51" s="79">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46"/>
  <sheetViews>
    <sheetView showGridLines="0" workbookViewId="0">
      <selection activeCell="G15" sqref="G15"/>
    </sheetView>
  </sheetViews>
  <sheetFormatPr defaultColWidth="8.88671875" defaultRowHeight="14.4" x14ac:dyDescent="0.3"/>
  <cols>
    <col min="1" max="1" width="12.6640625" style="17" customWidth="1"/>
    <col min="2" max="2" width="82.88671875" style="1" customWidth="1"/>
    <col min="3" max="3" width="13.33203125" style="8" customWidth="1"/>
    <col min="4" max="4" width="13.33203125" style="1" customWidth="1"/>
    <col min="5" max="5" width="2.33203125" style="1" customWidth="1"/>
    <col min="6" max="6" width="13.33203125" style="4" customWidth="1"/>
    <col min="7" max="7" width="13.33203125" style="1" customWidth="1"/>
    <col min="8" max="16384" width="8.88671875" style="1"/>
  </cols>
  <sheetData>
    <row r="1" spans="1:10" ht="60" customHeight="1" x14ac:dyDescent="0.3">
      <c r="A1" s="17" t="s">
        <v>79</v>
      </c>
      <c r="B1" s="25"/>
      <c r="C1" s="44"/>
      <c r="D1" s="55"/>
      <c r="E1" s="55"/>
      <c r="F1" s="55"/>
      <c r="G1" s="55"/>
      <c r="H1" s="25"/>
      <c r="I1" s="25"/>
      <c r="J1" s="25"/>
    </row>
    <row r="2" spans="1:10" ht="15" customHeight="1" x14ac:dyDescent="0.3">
      <c r="A2" s="17" t="s">
        <v>80</v>
      </c>
      <c r="B2" s="25"/>
      <c r="C2" s="6" t="s">
        <v>53</v>
      </c>
      <c r="D2" s="7" t="s">
        <v>69</v>
      </c>
      <c r="E2" s="27"/>
      <c r="F2" s="10" t="s">
        <v>71</v>
      </c>
      <c r="G2" s="7" t="s">
        <v>69</v>
      </c>
      <c r="H2" s="25"/>
      <c r="I2" s="25"/>
      <c r="J2" s="5"/>
    </row>
    <row r="3" spans="1:10" ht="15" customHeight="1" x14ac:dyDescent="0.3">
      <c r="A3" s="17" t="s">
        <v>81</v>
      </c>
      <c r="B3" s="25"/>
      <c r="C3" s="73" t="s">
        <v>54</v>
      </c>
      <c r="D3" s="72">
        <v>50</v>
      </c>
      <c r="E3" s="27"/>
      <c r="F3" s="73" t="s">
        <v>72</v>
      </c>
      <c r="G3" s="72">
        <v>50</v>
      </c>
      <c r="H3" s="25"/>
      <c r="I3" s="25"/>
      <c r="J3" s="5"/>
    </row>
    <row r="4" spans="1:10" ht="15" customHeight="1" x14ac:dyDescent="0.3">
      <c r="A4" s="17" t="s">
        <v>82</v>
      </c>
      <c r="B4" s="25"/>
      <c r="C4" s="73" t="s">
        <v>55</v>
      </c>
      <c r="D4" s="72">
        <v>20</v>
      </c>
      <c r="E4" s="27"/>
      <c r="F4" s="73" t="s">
        <v>73</v>
      </c>
      <c r="G4" s="72">
        <v>30</v>
      </c>
      <c r="H4" s="25"/>
      <c r="I4" s="25"/>
      <c r="J4" s="5"/>
    </row>
    <row r="5" spans="1:10" s="4" customFormat="1" ht="15" customHeight="1" x14ac:dyDescent="0.3">
      <c r="A5" s="17" t="s">
        <v>83</v>
      </c>
      <c r="B5" s="26"/>
      <c r="C5" s="73" t="s">
        <v>56</v>
      </c>
      <c r="D5" s="72">
        <v>60</v>
      </c>
      <c r="E5" s="27"/>
      <c r="F5" s="73" t="s">
        <v>74</v>
      </c>
      <c r="G5" s="72">
        <v>10</v>
      </c>
      <c r="H5" s="26"/>
      <c r="I5" s="26"/>
      <c r="J5" s="5"/>
    </row>
    <row r="6" spans="1:10" s="4" customFormat="1" ht="15" customHeight="1" x14ac:dyDescent="0.3">
      <c r="A6" s="17" t="s">
        <v>84</v>
      </c>
      <c r="B6" s="26"/>
      <c r="C6" s="73" t="s">
        <v>57</v>
      </c>
      <c r="D6" s="72">
        <v>40</v>
      </c>
      <c r="E6" s="27"/>
      <c r="F6" s="73" t="s">
        <v>75</v>
      </c>
      <c r="G6" s="72">
        <v>50</v>
      </c>
      <c r="H6" s="26"/>
      <c r="I6" s="26"/>
      <c r="J6" s="5"/>
    </row>
    <row r="7" spans="1:10" s="4" customFormat="1" ht="15" customHeight="1" x14ac:dyDescent="0.3">
      <c r="A7" s="17" t="s">
        <v>85</v>
      </c>
      <c r="B7" s="26"/>
      <c r="C7" s="9" t="s">
        <v>93</v>
      </c>
      <c r="D7" s="70">
        <f>AVERAGE(D3:D6)</f>
        <v>42.5</v>
      </c>
      <c r="E7" s="27"/>
      <c r="F7" s="9" t="s">
        <v>93</v>
      </c>
      <c r="G7" s="70">
        <f>AVERAGE(G3:G6)</f>
        <v>35</v>
      </c>
      <c r="H7" s="26"/>
      <c r="I7" s="26"/>
      <c r="J7" s="5"/>
    </row>
    <row r="8" spans="1:10" s="4" customFormat="1" ht="15" customHeight="1" x14ac:dyDescent="0.3">
      <c r="A8" s="17" t="s">
        <v>86</v>
      </c>
      <c r="B8" s="26"/>
      <c r="C8" s="26"/>
      <c r="D8" s="27"/>
      <c r="E8" s="27"/>
      <c r="F8" s="26"/>
      <c r="G8" s="27"/>
      <c r="H8" s="26"/>
      <c r="I8" s="26"/>
      <c r="J8" s="5"/>
    </row>
    <row r="9" spans="1:10" s="4" customFormat="1" ht="15" customHeight="1" x14ac:dyDescent="0.3">
      <c r="A9" s="17" t="s">
        <v>87</v>
      </c>
      <c r="B9" s="26"/>
      <c r="C9" s="6" t="s">
        <v>59</v>
      </c>
      <c r="D9" s="7" t="s">
        <v>69</v>
      </c>
      <c r="E9" s="27"/>
      <c r="F9" s="10" t="s">
        <v>59</v>
      </c>
      <c r="G9" s="7" t="s">
        <v>69</v>
      </c>
      <c r="H9" s="26"/>
      <c r="I9" s="26"/>
      <c r="J9" s="5"/>
    </row>
    <row r="10" spans="1:10" s="4" customFormat="1" ht="15" customHeight="1" x14ac:dyDescent="0.3">
      <c r="A10" s="17" t="s">
        <v>88</v>
      </c>
      <c r="B10" s="26"/>
      <c r="C10" s="73" t="s">
        <v>60</v>
      </c>
      <c r="D10" s="72">
        <v>50</v>
      </c>
      <c r="E10" s="27"/>
      <c r="F10" s="73" t="s">
        <v>60</v>
      </c>
      <c r="G10" s="72">
        <v>50</v>
      </c>
      <c r="H10" s="26"/>
      <c r="I10" s="26"/>
      <c r="J10" s="5"/>
    </row>
    <row r="11" spans="1:10" s="4" customFormat="1" ht="15" customHeight="1" x14ac:dyDescent="0.3">
      <c r="A11" s="17" t="s">
        <v>89</v>
      </c>
      <c r="B11" s="26"/>
      <c r="C11" s="73" t="s">
        <v>61</v>
      </c>
      <c r="D11" s="72">
        <v>100</v>
      </c>
      <c r="E11" s="27"/>
      <c r="F11" s="73" t="s">
        <v>61</v>
      </c>
      <c r="G11" s="72">
        <v>100</v>
      </c>
      <c r="H11" s="26"/>
      <c r="I11" s="26"/>
      <c r="J11" s="5"/>
    </row>
    <row r="12" spans="1:10" s="4" customFormat="1" ht="15" customHeight="1" x14ac:dyDescent="0.3">
      <c r="A12" s="17" t="s">
        <v>90</v>
      </c>
      <c r="B12" s="26"/>
      <c r="C12" s="73" t="s">
        <v>62</v>
      </c>
      <c r="D12" s="72">
        <v>40</v>
      </c>
      <c r="E12" s="27"/>
      <c r="F12" s="73" t="s">
        <v>62</v>
      </c>
      <c r="G12" s="72">
        <v>40</v>
      </c>
      <c r="H12" s="26"/>
      <c r="I12" s="26"/>
      <c r="J12" s="5"/>
    </row>
    <row r="13" spans="1:10" s="4" customFormat="1" ht="15" customHeight="1" x14ac:dyDescent="0.3">
      <c r="A13" s="17" t="s">
        <v>91</v>
      </c>
      <c r="B13" s="26"/>
      <c r="C13" s="73" t="s">
        <v>63</v>
      </c>
      <c r="D13" s="72">
        <v>50</v>
      </c>
      <c r="E13" s="27"/>
      <c r="F13" s="73" t="s">
        <v>63</v>
      </c>
      <c r="G13" s="72">
        <v>50</v>
      </c>
      <c r="H13" s="26"/>
      <c r="I13" s="26"/>
      <c r="J13" s="5"/>
    </row>
    <row r="14" spans="1:10" s="4" customFormat="1" ht="15" customHeight="1" thickBot="1" x14ac:dyDescent="0.35">
      <c r="A14" s="17" t="s">
        <v>92</v>
      </c>
      <c r="B14" s="26"/>
      <c r="C14" s="73" t="s">
        <v>64</v>
      </c>
      <c r="D14" s="72">
        <v>20</v>
      </c>
      <c r="E14" s="27"/>
      <c r="F14" s="73" t="s">
        <v>64</v>
      </c>
      <c r="G14" s="72">
        <v>20</v>
      </c>
      <c r="H14" s="26"/>
      <c r="I14" s="26"/>
      <c r="J14" s="26"/>
    </row>
    <row r="15" spans="1:10" s="4" customFormat="1" ht="15" customHeight="1" thickTop="1" thickBot="1" x14ac:dyDescent="0.35">
      <c r="A15" s="17"/>
      <c r="B15" s="26"/>
      <c r="C15" s="9" t="s">
        <v>93</v>
      </c>
      <c r="D15" s="70">
        <f>AVERAGE(D10:D14)</f>
        <v>52</v>
      </c>
      <c r="E15" s="27"/>
      <c r="F15" s="26"/>
      <c r="G15" s="57">
        <f>AVERAGE(G10:G14)</f>
        <v>52</v>
      </c>
      <c r="H15" s="26"/>
      <c r="I15" s="26"/>
      <c r="J15" s="26"/>
    </row>
    <row r="16" spans="1:10" s="4" customFormat="1" ht="15" customHeight="1" thickTop="1" x14ac:dyDescent="0.3">
      <c r="A16" s="17"/>
      <c r="B16" s="26"/>
      <c r="C16" s="26"/>
      <c r="D16" s="26"/>
      <c r="E16" s="26"/>
      <c r="F16" s="26"/>
      <c r="G16" s="26"/>
      <c r="H16" s="26"/>
      <c r="I16" s="26"/>
      <c r="J16" s="26"/>
    </row>
    <row r="17" spans="1:3" s="4" customFormat="1" ht="15" customHeight="1" x14ac:dyDescent="0.3">
      <c r="A17" s="17"/>
      <c r="B17" s="26"/>
      <c r="C17" s="8"/>
    </row>
    <row r="18" spans="1:3" s="4" customFormat="1" ht="15" customHeight="1" x14ac:dyDescent="0.3">
      <c r="A18" s="17"/>
      <c r="B18" s="26"/>
      <c r="C18" s="8"/>
    </row>
    <row r="19" spans="1:3" s="4" customFormat="1" ht="15" customHeight="1" x14ac:dyDescent="0.3">
      <c r="A19" s="17"/>
      <c r="B19" s="26"/>
      <c r="C19" s="8"/>
    </row>
    <row r="20" spans="1:3" s="4" customFormat="1" ht="15" customHeight="1" x14ac:dyDescent="0.3">
      <c r="A20" s="17"/>
      <c r="B20" s="26"/>
      <c r="C20" s="8"/>
    </row>
    <row r="21" spans="1:3" s="4" customFormat="1" ht="15" customHeight="1" x14ac:dyDescent="0.3">
      <c r="A21" s="17"/>
      <c r="B21" s="26"/>
      <c r="C21" s="8"/>
    </row>
    <row r="22" spans="1:3" s="4" customFormat="1" ht="15" customHeight="1" x14ac:dyDescent="0.3">
      <c r="A22" s="17"/>
      <c r="B22" s="26"/>
      <c r="C22" s="8"/>
    </row>
    <row r="23" spans="1:3" s="4" customFormat="1" ht="15" customHeight="1" x14ac:dyDescent="0.3">
      <c r="A23" s="17"/>
      <c r="B23" s="26"/>
      <c r="C23" s="8"/>
    </row>
    <row r="24" spans="1:3" s="4" customFormat="1" ht="15" customHeight="1" x14ac:dyDescent="0.3">
      <c r="A24" s="17"/>
      <c r="B24" s="26"/>
      <c r="C24" s="8"/>
    </row>
    <row r="25" spans="1:3" s="4" customFormat="1" ht="15" customHeight="1" x14ac:dyDescent="0.3">
      <c r="A25" s="17"/>
      <c r="B25" s="26"/>
      <c r="C25" s="8"/>
    </row>
    <row r="26" spans="1:3" s="4" customFormat="1" ht="15" customHeight="1" x14ac:dyDescent="0.3">
      <c r="A26" s="17"/>
      <c r="B26" s="26"/>
      <c r="C26" s="8"/>
    </row>
    <row r="27" spans="1:3" x14ac:dyDescent="0.3">
      <c r="B27" s="25"/>
    </row>
    <row r="28" spans="1:3" x14ac:dyDescent="0.3">
      <c r="B28" s="25"/>
    </row>
    <row r="29" spans="1:3" ht="15" customHeight="1" x14ac:dyDescent="0.3">
      <c r="B29" s="25"/>
    </row>
    <row r="30" spans="1:3" ht="15" customHeight="1" x14ac:dyDescent="0.3">
      <c r="B30" s="25"/>
    </row>
    <row r="31" spans="1:3" ht="15" customHeight="1" x14ac:dyDescent="0.3">
      <c r="B31" s="25"/>
    </row>
    <row r="32" spans="1:3" ht="15" customHeight="1" x14ac:dyDescent="0.3">
      <c r="B32" s="25"/>
    </row>
    <row r="33" spans="2:9" ht="15" customHeight="1" x14ac:dyDescent="0.3">
      <c r="B33" s="25"/>
      <c r="D33" s="25"/>
      <c r="E33" s="25"/>
      <c r="F33" s="26"/>
      <c r="G33" s="25"/>
      <c r="H33" s="25"/>
      <c r="I33" s="25"/>
    </row>
    <row r="34" spans="2:9" ht="15" customHeight="1" x14ac:dyDescent="0.3">
      <c r="B34" s="25"/>
      <c r="D34" s="25"/>
      <c r="E34" s="25"/>
      <c r="F34" s="26"/>
      <c r="G34" s="25"/>
      <c r="H34" s="25"/>
      <c r="I34" s="25"/>
    </row>
    <row r="35" spans="2:9" ht="15" customHeight="1" x14ac:dyDescent="0.3">
      <c r="B35" s="25"/>
      <c r="D35" s="25"/>
      <c r="E35" s="25"/>
      <c r="F35" s="26"/>
      <c r="G35" s="25"/>
      <c r="H35" s="25"/>
      <c r="I35" s="25"/>
    </row>
    <row r="36" spans="2:9" x14ac:dyDescent="0.3">
      <c r="B36" s="25"/>
      <c r="D36" s="25"/>
      <c r="E36" s="25"/>
      <c r="F36" s="26"/>
      <c r="G36" s="25"/>
      <c r="H36" s="25"/>
      <c r="I36" s="25"/>
    </row>
    <row r="41" spans="2:9" ht="15" customHeight="1" x14ac:dyDescent="0.3">
      <c r="B41" s="25"/>
      <c r="D41" s="25"/>
      <c r="E41" s="25"/>
      <c r="F41" s="26"/>
      <c r="G41" s="25"/>
      <c r="H41" s="25"/>
      <c r="I41" s="25"/>
    </row>
    <row r="42" spans="2:9" ht="15" customHeight="1" x14ac:dyDescent="0.3">
      <c r="B42" s="25"/>
      <c r="D42" s="25"/>
      <c r="E42" s="25"/>
      <c r="F42" s="26"/>
      <c r="G42" s="25"/>
      <c r="H42" s="25"/>
      <c r="I42" s="25"/>
    </row>
    <row r="43" spans="2:9" ht="15" customHeight="1" x14ac:dyDescent="0.3">
      <c r="B43" s="25"/>
      <c r="D43" s="25"/>
      <c r="E43" s="25"/>
      <c r="F43" s="26"/>
      <c r="G43" s="25"/>
      <c r="H43" s="25"/>
      <c r="I43" s="25"/>
    </row>
    <row r="44" spans="2:9" ht="15" customHeight="1" x14ac:dyDescent="0.3">
      <c r="B44" s="25"/>
      <c r="D44" s="25"/>
      <c r="E44" s="25"/>
      <c r="F44" s="26"/>
      <c r="G44" s="25"/>
      <c r="H44" s="25"/>
      <c r="I44" s="25"/>
    </row>
    <row r="45" spans="2:9" ht="15" customHeight="1" x14ac:dyDescent="0.3">
      <c r="B45" s="25"/>
      <c r="D45" s="25"/>
      <c r="E45" s="25"/>
      <c r="F45" s="26"/>
      <c r="G45" s="25"/>
      <c r="H45" s="25"/>
      <c r="I45" s="25"/>
    </row>
    <row r="46" spans="2:9" ht="15" customHeight="1" x14ac:dyDescent="0.3">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44"/>
  <sheetViews>
    <sheetView showGridLines="0" workbookViewId="0">
      <selection activeCell="D7" sqref="D7"/>
    </sheetView>
  </sheetViews>
  <sheetFormatPr defaultColWidth="8.88671875" defaultRowHeight="14.4" x14ac:dyDescent="0.3"/>
  <cols>
    <col min="1" max="1" width="12.6640625" style="14" customWidth="1"/>
    <col min="2" max="2" width="82.88671875" style="1" customWidth="1"/>
    <col min="3" max="3" width="16.109375" style="1" customWidth="1"/>
    <col min="4" max="4" width="13.33203125" style="4" customWidth="1"/>
    <col min="5" max="5" width="2.33203125" style="1" customWidth="1"/>
    <col min="6" max="6" width="15.6640625" style="1" customWidth="1"/>
    <col min="7" max="7" width="13.33203125" style="1" customWidth="1"/>
    <col min="8" max="16384" width="8.88671875" style="1"/>
  </cols>
  <sheetData>
    <row r="1" spans="1:8" ht="60" customHeight="1" x14ac:dyDescent="0.3">
      <c r="A1" s="14" t="s">
        <v>94</v>
      </c>
      <c r="B1" s="25"/>
      <c r="C1" s="44"/>
      <c r="D1" s="55"/>
      <c r="E1" s="55"/>
      <c r="F1" s="55"/>
      <c r="G1" s="55"/>
      <c r="H1" s="25"/>
    </row>
    <row r="2" spans="1:8" ht="15" customHeight="1" x14ac:dyDescent="0.3">
      <c r="A2" s="12" t="s">
        <v>95</v>
      </c>
      <c r="B2" s="25"/>
      <c r="C2" s="6" t="s">
        <v>53</v>
      </c>
      <c r="D2" s="7" t="s">
        <v>69</v>
      </c>
      <c r="E2" s="27"/>
      <c r="F2" s="10" t="s">
        <v>71</v>
      </c>
      <c r="G2" s="7" t="s">
        <v>69</v>
      </c>
      <c r="H2" s="5"/>
    </row>
    <row r="3" spans="1:8" ht="15" customHeight="1" x14ac:dyDescent="0.3">
      <c r="A3" s="12" t="s">
        <v>96</v>
      </c>
      <c r="B3" s="25"/>
      <c r="C3" s="71" t="s">
        <v>54</v>
      </c>
      <c r="D3" s="72">
        <v>50</v>
      </c>
      <c r="E3" s="27"/>
      <c r="F3" s="73" t="s">
        <v>72</v>
      </c>
      <c r="G3" s="72">
        <v>50</v>
      </c>
      <c r="H3" s="5"/>
    </row>
    <row r="4" spans="1:8" ht="15" customHeight="1" x14ac:dyDescent="0.3">
      <c r="A4" s="58" t="s">
        <v>97</v>
      </c>
      <c r="B4" s="25"/>
      <c r="C4" s="71" t="s">
        <v>55</v>
      </c>
      <c r="D4" s="72">
        <v>20</v>
      </c>
      <c r="E4" s="27"/>
      <c r="F4" s="73" t="s">
        <v>73</v>
      </c>
      <c r="G4" s="72">
        <v>30</v>
      </c>
      <c r="H4" s="5"/>
    </row>
    <row r="5" spans="1:8" s="4" customFormat="1" ht="15" customHeight="1" x14ac:dyDescent="0.3">
      <c r="A5" s="58" t="s">
        <v>198</v>
      </c>
      <c r="B5" s="26"/>
      <c r="C5" s="71" t="s">
        <v>56</v>
      </c>
      <c r="D5" s="72">
        <v>60</v>
      </c>
      <c r="E5" s="27"/>
      <c r="F5" s="73" t="s">
        <v>74</v>
      </c>
      <c r="G5" s="72">
        <v>10</v>
      </c>
      <c r="H5" s="5"/>
    </row>
    <row r="6" spans="1:8" s="4" customFormat="1" ht="15" customHeight="1" x14ac:dyDescent="0.3">
      <c r="A6" s="58" t="s">
        <v>98</v>
      </c>
      <c r="B6" s="26"/>
      <c r="C6" s="71" t="s">
        <v>57</v>
      </c>
      <c r="D6" s="72">
        <v>40</v>
      </c>
      <c r="E6" s="27"/>
      <c r="F6" s="73" t="s">
        <v>75</v>
      </c>
      <c r="G6" s="72">
        <v>50</v>
      </c>
      <c r="H6" s="5"/>
    </row>
    <row r="7" spans="1:8" s="4" customFormat="1" ht="15" customHeight="1" x14ac:dyDescent="0.3">
      <c r="A7" s="59" t="s">
        <v>99</v>
      </c>
      <c r="B7" s="26"/>
      <c r="C7" s="9" t="s">
        <v>102</v>
      </c>
      <c r="D7" s="70">
        <f>MIN(D3:D6)</f>
        <v>20</v>
      </c>
      <c r="E7" s="27"/>
      <c r="F7" s="9" t="s">
        <v>104</v>
      </c>
      <c r="G7" s="70">
        <f>MAX(G3:G6)</f>
        <v>50</v>
      </c>
      <c r="H7" s="5"/>
    </row>
    <row r="8" spans="1:8" s="4" customFormat="1" ht="15" customHeight="1" x14ac:dyDescent="0.3">
      <c r="A8" s="13" t="s">
        <v>100</v>
      </c>
      <c r="B8" s="26"/>
      <c r="C8" s="26"/>
      <c r="D8" s="27"/>
      <c r="E8" s="27"/>
      <c r="F8" s="26"/>
      <c r="G8" s="27"/>
      <c r="H8" s="5"/>
    </row>
    <row r="9" spans="1:8" s="4" customFormat="1" ht="15" customHeight="1" x14ac:dyDescent="0.3">
      <c r="A9" s="13" t="s">
        <v>101</v>
      </c>
      <c r="B9" s="26"/>
      <c r="C9" s="6" t="s">
        <v>59</v>
      </c>
      <c r="D9" s="7" t="s">
        <v>69</v>
      </c>
      <c r="E9" s="27"/>
      <c r="F9" s="10" t="s">
        <v>59</v>
      </c>
      <c r="G9" s="7" t="s">
        <v>69</v>
      </c>
      <c r="H9" s="5"/>
    </row>
    <row r="10" spans="1:8" s="4" customFormat="1" ht="15" customHeight="1" x14ac:dyDescent="0.3">
      <c r="A10" s="12" t="s">
        <v>28</v>
      </c>
      <c r="B10" s="26"/>
      <c r="C10" s="71" t="s">
        <v>60</v>
      </c>
      <c r="D10" s="72">
        <v>50</v>
      </c>
      <c r="E10" s="27"/>
      <c r="F10" s="73" t="s">
        <v>60</v>
      </c>
      <c r="G10" s="72">
        <v>50</v>
      </c>
      <c r="H10" s="5"/>
    </row>
    <row r="11" spans="1:8" s="4" customFormat="1" ht="15" customHeight="1" x14ac:dyDescent="0.3">
      <c r="A11" s="59" t="s">
        <v>199</v>
      </c>
      <c r="B11" s="26"/>
      <c r="C11" s="71" t="s">
        <v>61</v>
      </c>
      <c r="D11" s="72">
        <v>100</v>
      </c>
      <c r="E11" s="27"/>
      <c r="F11" s="73" t="s">
        <v>61</v>
      </c>
      <c r="G11" s="72">
        <v>100</v>
      </c>
      <c r="H11" s="5"/>
    </row>
    <row r="12" spans="1:8" s="4" customFormat="1" ht="15" customHeight="1" x14ac:dyDescent="0.3">
      <c r="A12" s="13"/>
      <c r="B12" s="26"/>
      <c r="C12" s="71" t="s">
        <v>62</v>
      </c>
      <c r="D12" s="72">
        <v>40</v>
      </c>
      <c r="E12" s="27"/>
      <c r="F12" s="73" t="s">
        <v>62</v>
      </c>
      <c r="G12" s="72">
        <v>40</v>
      </c>
      <c r="H12" s="5"/>
    </row>
    <row r="13" spans="1:8" s="4" customFormat="1" ht="15" customHeight="1" x14ac:dyDescent="0.3">
      <c r="A13" s="13"/>
      <c r="B13" s="26"/>
      <c r="C13" s="71" t="s">
        <v>63</v>
      </c>
      <c r="D13" s="72">
        <v>50</v>
      </c>
      <c r="E13" s="27"/>
      <c r="F13" s="73" t="s">
        <v>63</v>
      </c>
      <c r="G13" s="72">
        <v>50</v>
      </c>
      <c r="H13" s="5"/>
    </row>
    <row r="14" spans="1:8" s="4" customFormat="1" ht="15" customHeight="1" x14ac:dyDescent="0.3">
      <c r="A14" s="13"/>
      <c r="B14" s="26"/>
      <c r="C14" s="71" t="s">
        <v>64</v>
      </c>
      <c r="D14" s="72">
        <v>20</v>
      </c>
      <c r="E14" s="27"/>
      <c r="F14" s="73" t="s">
        <v>64</v>
      </c>
      <c r="G14" s="72">
        <v>20</v>
      </c>
      <c r="H14" s="26"/>
    </row>
    <row r="15" spans="1:8" s="4" customFormat="1" ht="15" customHeight="1" x14ac:dyDescent="0.3">
      <c r="A15" s="14"/>
      <c r="B15" s="26"/>
      <c r="C15" s="9" t="s">
        <v>103</v>
      </c>
      <c r="D15" s="99">
        <f>MAX(D10:D14)</f>
        <v>100</v>
      </c>
      <c r="E15" s="27"/>
      <c r="F15" s="9"/>
      <c r="G15" s="70">
        <f>MIN(G10:G14,10)</f>
        <v>10</v>
      </c>
      <c r="H15" s="26"/>
    </row>
    <row r="16" spans="1:8" s="4" customFormat="1" ht="15" customHeight="1" x14ac:dyDescent="0.3">
      <c r="A16" s="14"/>
      <c r="B16" s="26"/>
      <c r="C16" s="26"/>
      <c r="D16" s="26"/>
      <c r="E16" s="26"/>
      <c r="F16" s="26"/>
      <c r="G16" s="26"/>
      <c r="H16" s="26"/>
    </row>
    <row r="17" spans="1:1" s="4" customFormat="1" ht="15" customHeight="1" x14ac:dyDescent="0.3">
      <c r="A17" s="14"/>
    </row>
    <row r="18" spans="1:1" s="4" customFormat="1" ht="15" customHeight="1" x14ac:dyDescent="0.3">
      <c r="A18" s="15"/>
    </row>
    <row r="19" spans="1:1" s="4" customFormat="1" ht="15" customHeight="1" x14ac:dyDescent="0.3">
      <c r="A19" s="12"/>
    </row>
    <row r="20" spans="1:1" s="4" customFormat="1" ht="15" customHeight="1" x14ac:dyDescent="0.3">
      <c r="A20" s="14"/>
    </row>
    <row r="21" spans="1:1" s="4" customFormat="1" ht="15" customHeight="1" x14ac:dyDescent="0.3">
      <c r="A21" s="12"/>
    </row>
    <row r="22" spans="1:1" s="4" customFormat="1" ht="15" customHeight="1" x14ac:dyDescent="0.3">
      <c r="A22" s="12"/>
    </row>
    <row r="23" spans="1:1" s="4" customFormat="1" ht="15" customHeight="1" x14ac:dyDescent="0.3">
      <c r="A23" s="12"/>
    </row>
    <row r="24" spans="1:1" s="4" customFormat="1" ht="15" customHeight="1" x14ac:dyDescent="0.3">
      <c r="A24" s="12"/>
    </row>
    <row r="25" spans="1:1" s="4" customFormat="1" ht="15" customHeight="1" x14ac:dyDescent="0.3">
      <c r="A25" s="12"/>
    </row>
    <row r="27" spans="1:1" ht="15" customHeight="1" x14ac:dyDescent="0.3"/>
    <row r="28" spans="1:1" ht="15" customHeight="1" x14ac:dyDescent="0.3"/>
    <row r="29" spans="1:1" ht="15" customHeight="1" x14ac:dyDescent="0.3"/>
    <row r="30" spans="1:1" ht="15" customHeight="1" x14ac:dyDescent="0.3"/>
    <row r="31" spans="1:1" ht="15" customHeight="1" x14ac:dyDescent="0.3"/>
    <row r="32" spans="1:1" ht="15" customHeight="1" x14ac:dyDescent="0.3"/>
    <row r="33" spans="3:7" ht="15" customHeight="1" x14ac:dyDescent="0.3">
      <c r="C33" s="25"/>
      <c r="D33" s="26"/>
      <c r="E33" s="25"/>
      <c r="F33" s="25"/>
      <c r="G33" s="25"/>
    </row>
    <row r="39" spans="3:7" ht="15" customHeight="1" x14ac:dyDescent="0.3">
      <c r="C39" s="25"/>
      <c r="D39" s="26"/>
      <c r="E39" s="25"/>
      <c r="F39" s="25"/>
      <c r="G39" s="25"/>
    </row>
    <row r="40" spans="3:7" ht="15" customHeight="1" x14ac:dyDescent="0.3">
      <c r="C40" s="25"/>
      <c r="D40" s="26"/>
      <c r="E40" s="25"/>
      <c r="F40" s="25"/>
      <c r="G40" s="25"/>
    </row>
    <row r="41" spans="3:7" ht="15" customHeight="1" x14ac:dyDescent="0.3">
      <c r="C41" s="25"/>
      <c r="D41" s="26"/>
      <c r="E41" s="25"/>
      <c r="F41" s="25"/>
      <c r="G41" s="25"/>
    </row>
    <row r="42" spans="3:7" ht="15" customHeight="1" x14ac:dyDescent="0.3">
      <c r="C42" s="25"/>
      <c r="D42" s="26"/>
      <c r="E42" s="25"/>
      <c r="F42" s="25"/>
      <c r="G42" s="25"/>
    </row>
    <row r="43" spans="3:7" ht="15" customHeight="1" x14ac:dyDescent="0.3">
      <c r="C43" s="25"/>
      <c r="D43" s="26"/>
      <c r="E43" s="25"/>
      <c r="F43" s="25"/>
      <c r="G43" s="25"/>
    </row>
    <row r="44" spans="3:7" ht="15" customHeight="1" x14ac:dyDescent="0.3">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7"/>
  <sheetViews>
    <sheetView showGridLines="0" showZeros="0" topLeftCell="A40" workbookViewId="0">
      <selection activeCell="D40" sqref="D40"/>
    </sheetView>
  </sheetViews>
  <sheetFormatPr defaultRowHeight="14.4" x14ac:dyDescent="0.3"/>
  <cols>
    <col min="1" max="1" width="12.6640625" customWidth="1"/>
    <col min="2" max="2" width="82.88671875" customWidth="1"/>
    <col min="3" max="3" width="29.109375" customWidth="1"/>
    <col min="4" max="4" width="15.109375" customWidth="1"/>
  </cols>
  <sheetData>
    <row r="1" spans="1:6" ht="60" customHeight="1" x14ac:dyDescent="0.3">
      <c r="A1" s="17" t="s">
        <v>105</v>
      </c>
    </row>
    <row r="2" spans="1:6" x14ac:dyDescent="0.3">
      <c r="A2" s="17" t="s">
        <v>106</v>
      </c>
    </row>
    <row r="3" spans="1:6" ht="32.4" x14ac:dyDescent="0.3">
      <c r="A3" s="17" t="s">
        <v>107</v>
      </c>
      <c r="C3" s="44"/>
      <c r="D3" s="56"/>
    </row>
    <row r="4" spans="1:6" ht="15" customHeight="1" x14ac:dyDescent="0.3">
      <c r="A4" s="19" t="s">
        <v>201</v>
      </c>
    </row>
    <row r="5" spans="1:6" x14ac:dyDescent="0.3">
      <c r="A5" s="17" t="s">
        <v>108</v>
      </c>
      <c r="C5" s="95" t="s">
        <v>105</v>
      </c>
      <c r="D5" s="95"/>
    </row>
    <row r="6" spans="1:6" ht="16.5" customHeight="1" x14ac:dyDescent="0.4">
      <c r="A6" s="17" t="s">
        <v>109</v>
      </c>
      <c r="C6" s="64" t="s">
        <v>118</v>
      </c>
      <c r="D6" s="86">
        <f ca="1">TODAY()</f>
        <v>43945</v>
      </c>
      <c r="F6" s="60" t="str">
        <f ca="1">IF(D6=TODAY(),"You got it!","")</f>
        <v>You got it!</v>
      </c>
    </row>
    <row r="7" spans="1:6" ht="16.5" customHeight="1" thickBot="1" x14ac:dyDescent="0.35">
      <c r="A7" s="19" t="s">
        <v>110</v>
      </c>
      <c r="C7" s="64" t="s">
        <v>119</v>
      </c>
      <c r="D7" s="86">
        <v>37742</v>
      </c>
    </row>
    <row r="8" spans="1:6" ht="16.5" customHeight="1" thickTop="1" thickBot="1" x14ac:dyDescent="0.35">
      <c r="A8" s="17" t="s">
        <v>111</v>
      </c>
      <c r="C8" s="64" t="s">
        <v>120</v>
      </c>
      <c r="D8" s="74">
        <f ca="1">D7-D6</f>
        <v>-6203</v>
      </c>
    </row>
    <row r="9" spans="1:6" ht="15" thickTop="1" x14ac:dyDescent="0.3">
      <c r="A9" s="17" t="s">
        <v>112</v>
      </c>
    </row>
    <row r="10" spans="1:6" ht="15" customHeight="1" thickBot="1" x14ac:dyDescent="0.35">
      <c r="A10" s="19" t="s">
        <v>113</v>
      </c>
      <c r="C10" s="64" t="s">
        <v>121</v>
      </c>
      <c r="D10" s="75">
        <v>123</v>
      </c>
    </row>
    <row r="11" spans="1:6" ht="15" customHeight="1" thickTop="1" thickBot="1" x14ac:dyDescent="0.35">
      <c r="A11" s="19" t="s">
        <v>114</v>
      </c>
      <c r="C11" s="64" t="s">
        <v>122</v>
      </c>
      <c r="D11" s="87">
        <f ca="1">D6+D10</f>
        <v>44068</v>
      </c>
    </row>
    <row r="12" spans="1:6" ht="15" customHeight="1" thickTop="1" x14ac:dyDescent="0.3">
      <c r="A12" s="19" t="s">
        <v>200</v>
      </c>
    </row>
    <row r="13" spans="1:6" x14ac:dyDescent="0.3">
      <c r="A13" s="17" t="s">
        <v>21</v>
      </c>
    </row>
    <row r="14" spans="1:6" x14ac:dyDescent="0.3">
      <c r="A14" s="17" t="s">
        <v>22</v>
      </c>
    </row>
    <row r="15" spans="1:6" x14ac:dyDescent="0.3">
      <c r="A15" s="17" t="s">
        <v>23</v>
      </c>
    </row>
    <row r="16" spans="1:6" x14ac:dyDescent="0.3">
      <c r="A16" s="17" t="s">
        <v>115</v>
      </c>
    </row>
    <row r="17" spans="1:4" x14ac:dyDescent="0.3">
      <c r="A17" s="17" t="s">
        <v>116</v>
      </c>
    </row>
    <row r="18" spans="1:4" x14ac:dyDescent="0.3">
      <c r="A18" s="17" t="s">
        <v>117</v>
      </c>
    </row>
    <row r="19" spans="1:4" x14ac:dyDescent="0.3">
      <c r="A19" s="17" t="s">
        <v>28</v>
      </c>
    </row>
    <row r="25" spans="1:4" ht="15" customHeight="1" x14ac:dyDescent="0.3">
      <c r="C25" s="44"/>
      <c r="D25" s="56"/>
    </row>
    <row r="27" spans="1:4" x14ac:dyDescent="0.3">
      <c r="C27" s="95" t="s">
        <v>111</v>
      </c>
      <c r="D27" s="95"/>
    </row>
    <row r="28" spans="1:4" x14ac:dyDescent="0.3">
      <c r="C28" s="64" t="s">
        <v>123</v>
      </c>
      <c r="D28" s="88">
        <f ca="1">NOW()</f>
        <v>43945.57811076389</v>
      </c>
    </row>
    <row r="31" spans="1:4" x14ac:dyDescent="0.3">
      <c r="C31" s="95" t="s">
        <v>124</v>
      </c>
      <c r="D31" s="95"/>
    </row>
    <row r="32" spans="1:4" x14ac:dyDescent="0.3">
      <c r="C32" s="64" t="s">
        <v>125</v>
      </c>
      <c r="D32" s="89">
        <v>0.33333333333333331</v>
      </c>
    </row>
    <row r="33" spans="3:4" x14ac:dyDescent="0.3">
      <c r="C33" s="64" t="s">
        <v>126</v>
      </c>
      <c r="D33" s="89">
        <v>0.5</v>
      </c>
    </row>
    <row r="34" spans="3:4" x14ac:dyDescent="0.3">
      <c r="C34" s="64" t="s">
        <v>127</v>
      </c>
      <c r="D34" s="89">
        <v>0.54166666666666663</v>
      </c>
    </row>
    <row r="35" spans="3:4" ht="15" thickBot="1" x14ac:dyDescent="0.35">
      <c r="C35" s="64" t="s">
        <v>128</v>
      </c>
      <c r="D35" s="89">
        <v>0.70833333333333337</v>
      </c>
    </row>
    <row r="36" spans="3:4" ht="15.6" thickTop="1" thickBot="1" x14ac:dyDescent="0.35">
      <c r="C36" s="64" t="s">
        <v>129</v>
      </c>
      <c r="D36" s="74">
        <f>((D35-D32)-(D34-D33))*24</f>
        <v>8.0000000000000018</v>
      </c>
    </row>
    <row r="37" spans="3:4" ht="15" thickTop="1" x14ac:dyDescent="0.3"/>
    <row r="45" spans="3:4" x14ac:dyDescent="0.3">
      <c r="C45" s="96" t="s">
        <v>130</v>
      </c>
      <c r="D45" s="96"/>
    </row>
    <row r="46" spans="3:4" x14ac:dyDescent="0.3">
      <c r="C46" s="76" t="s">
        <v>131</v>
      </c>
      <c r="D46" s="84">
        <v>43005</v>
      </c>
    </row>
    <row r="47" spans="3:4" x14ac:dyDescent="0.3">
      <c r="C47" s="76" t="s">
        <v>132</v>
      </c>
      <c r="D47" s="90">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37"/>
  <sheetViews>
    <sheetView showGridLines="0" topLeftCell="A4" zoomScaleNormal="100" workbookViewId="0">
      <selection activeCell="C36" sqref="C36"/>
    </sheetView>
  </sheetViews>
  <sheetFormatPr defaultRowHeight="14.4" x14ac:dyDescent="0.3"/>
  <cols>
    <col min="1" max="1" width="12.6640625" style="17" customWidth="1"/>
    <col min="2" max="2" width="82.88671875" customWidth="1"/>
    <col min="3" max="3" width="17.33203125" customWidth="1"/>
    <col min="4" max="4" width="17.44140625" customWidth="1"/>
    <col min="5" max="5" width="21" bestFit="1" customWidth="1"/>
    <col min="6" max="6" width="18.33203125" customWidth="1"/>
  </cols>
  <sheetData>
    <row r="1" spans="1:6" ht="60" customHeight="1" x14ac:dyDescent="0.3">
      <c r="A1" s="17" t="s">
        <v>133</v>
      </c>
      <c r="C1" s="44"/>
      <c r="D1" s="56"/>
      <c r="E1" s="56"/>
      <c r="F1" s="56"/>
    </row>
    <row r="2" spans="1:6" x14ac:dyDescent="0.3">
      <c r="A2" s="17" t="s">
        <v>134</v>
      </c>
      <c r="C2" s="6" t="s">
        <v>143</v>
      </c>
      <c r="D2" s="6" t="s">
        <v>155</v>
      </c>
      <c r="E2" s="6" t="s">
        <v>164</v>
      </c>
      <c r="F2" s="6" t="s">
        <v>165</v>
      </c>
    </row>
    <row r="3" spans="1:6" x14ac:dyDescent="0.3">
      <c r="A3" s="17" t="s">
        <v>135</v>
      </c>
      <c r="C3" s="64" t="s">
        <v>144</v>
      </c>
      <c r="D3" s="64" t="s">
        <v>156</v>
      </c>
      <c r="E3" s="75" t="s">
        <v>210</v>
      </c>
      <c r="F3" s="30" t="s">
        <v>225</v>
      </c>
    </row>
    <row r="4" spans="1:6" x14ac:dyDescent="0.3">
      <c r="A4" s="17" t="s">
        <v>136</v>
      </c>
      <c r="C4" s="64" t="s">
        <v>145</v>
      </c>
      <c r="D4" s="64" t="s">
        <v>157</v>
      </c>
      <c r="E4" s="75" t="s">
        <v>211</v>
      </c>
      <c r="F4" s="30" t="s">
        <v>217</v>
      </c>
    </row>
    <row r="5" spans="1:6" x14ac:dyDescent="0.3">
      <c r="A5" s="17" t="s">
        <v>137</v>
      </c>
      <c r="C5" s="64" t="s">
        <v>146</v>
      </c>
      <c r="D5" s="64" t="s">
        <v>158</v>
      </c>
      <c r="E5" s="75" t="s">
        <v>212</v>
      </c>
      <c r="F5" s="30" t="s">
        <v>218</v>
      </c>
    </row>
    <row r="6" spans="1:6" x14ac:dyDescent="0.3">
      <c r="A6" s="17" t="s">
        <v>10</v>
      </c>
      <c r="C6" s="64" t="s">
        <v>147</v>
      </c>
      <c r="D6" s="64" t="s">
        <v>159</v>
      </c>
      <c r="E6" s="75" t="s">
        <v>213</v>
      </c>
      <c r="F6" s="30" t="s">
        <v>219</v>
      </c>
    </row>
    <row r="7" spans="1:6" x14ac:dyDescent="0.3">
      <c r="A7" s="17" t="s">
        <v>22</v>
      </c>
      <c r="C7" s="64" t="s">
        <v>148</v>
      </c>
      <c r="D7" s="64" t="s">
        <v>160</v>
      </c>
      <c r="E7" s="75" t="s">
        <v>214</v>
      </c>
      <c r="F7" s="30" t="s">
        <v>220</v>
      </c>
    </row>
    <row r="8" spans="1:6" x14ac:dyDescent="0.3">
      <c r="A8" s="17" t="s">
        <v>138</v>
      </c>
      <c r="C8" s="64" t="s">
        <v>149</v>
      </c>
      <c r="D8" s="64" t="s">
        <v>161</v>
      </c>
      <c r="E8" s="75" t="s">
        <v>221</v>
      </c>
      <c r="F8" s="30" t="s">
        <v>222</v>
      </c>
    </row>
    <row r="9" spans="1:6" x14ac:dyDescent="0.3">
      <c r="A9" s="17" t="s">
        <v>139</v>
      </c>
      <c r="C9" s="64" t="s">
        <v>150</v>
      </c>
      <c r="D9" s="64" t="s">
        <v>162</v>
      </c>
      <c r="E9" s="75" t="s">
        <v>215</v>
      </c>
      <c r="F9" s="30" t="s">
        <v>223</v>
      </c>
    </row>
    <row r="10" spans="1:6" ht="15" customHeight="1" x14ac:dyDescent="0.3">
      <c r="A10" s="19" t="s">
        <v>207</v>
      </c>
      <c r="C10" s="64" t="s">
        <v>151</v>
      </c>
      <c r="D10" s="64" t="s">
        <v>163</v>
      </c>
      <c r="E10" s="75" t="s">
        <v>216</v>
      </c>
      <c r="F10" s="30" t="s">
        <v>224</v>
      </c>
    </row>
    <row r="11" spans="1:6" ht="15" customHeight="1" x14ac:dyDescent="0.3">
      <c r="A11" s="19" t="s">
        <v>208</v>
      </c>
    </row>
    <row r="12" spans="1:6" ht="15" customHeight="1" x14ac:dyDescent="0.3">
      <c r="A12" s="19" t="s">
        <v>209</v>
      </c>
    </row>
    <row r="13" spans="1:6" ht="15" customHeight="1" x14ac:dyDescent="0.3">
      <c r="A13" s="19" t="s">
        <v>140</v>
      </c>
    </row>
    <row r="14" spans="1:6" x14ac:dyDescent="0.3">
      <c r="A14" s="17" t="s">
        <v>23</v>
      </c>
    </row>
    <row r="15" spans="1:6" x14ac:dyDescent="0.3">
      <c r="A15" s="17" t="s">
        <v>141</v>
      </c>
    </row>
    <row r="16" spans="1:6" x14ac:dyDescent="0.3">
      <c r="A16" s="17" t="s">
        <v>142</v>
      </c>
    </row>
    <row r="17" spans="1:4" x14ac:dyDescent="0.3">
      <c r="A17" s="17" t="s">
        <v>28</v>
      </c>
    </row>
    <row r="21" spans="1:4" x14ac:dyDescent="0.3">
      <c r="D21" s="11"/>
    </row>
    <row r="27" spans="1:4" x14ac:dyDescent="0.3">
      <c r="C27" s="95" t="s">
        <v>152</v>
      </c>
      <c r="D27" s="95"/>
    </row>
    <row r="28" spans="1:4" x14ac:dyDescent="0.3">
      <c r="C28" s="64" t="s">
        <v>118</v>
      </c>
      <c r="D28" s="83">
        <f ca="1">TODAY()</f>
        <v>43945</v>
      </c>
    </row>
    <row r="29" spans="1:4" x14ac:dyDescent="0.3">
      <c r="C29" s="64" t="s">
        <v>123</v>
      </c>
      <c r="D29" s="88">
        <f ca="1">NOW()</f>
        <v>43945.57811076389</v>
      </c>
    </row>
    <row r="31" spans="1:4" x14ac:dyDescent="0.3">
      <c r="C31" s="96" t="s">
        <v>153</v>
      </c>
      <c r="D31" s="96"/>
    </row>
    <row r="32" spans="1:4" x14ac:dyDescent="0.3">
      <c r="C32" s="64" t="str">
        <f ca="1">C28&amp;" "&amp;D28</f>
        <v>Data de azi: 43945</v>
      </c>
      <c r="D32" s="64"/>
    </row>
    <row r="33" spans="3:4" x14ac:dyDescent="0.3">
      <c r="C33" s="64" t="str">
        <f ca="1">C29&amp;" "&amp;D29</f>
        <v>Ora curentă: 43945,5781107639</v>
      </c>
      <c r="D33" s="64"/>
    </row>
    <row r="35" spans="3:4" x14ac:dyDescent="0.3">
      <c r="C35" s="97" t="s">
        <v>154</v>
      </c>
      <c r="D35" s="97"/>
    </row>
    <row r="36" spans="3:4" x14ac:dyDescent="0.3">
      <c r="C36" s="30"/>
      <c r="D36" s="30"/>
    </row>
    <row r="37" spans="3:4" x14ac:dyDescent="0.3">
      <c r="C37" s="30" t="str">
        <f ca="1">C29&amp;" "&amp;TEXT(D29,"H:MM")</f>
        <v>Ora curentă: 13:52</v>
      </c>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F37"/>
  <sheetViews>
    <sheetView showGridLines="0" topLeftCell="A12" zoomScale="115" zoomScaleNormal="115" workbookViewId="0">
      <selection activeCell="C24" sqref="C24"/>
    </sheetView>
  </sheetViews>
  <sheetFormatPr defaultRowHeight="14.4" x14ac:dyDescent="0.3"/>
  <cols>
    <col min="1" max="1" width="12.6640625" customWidth="1"/>
    <col min="2" max="2" width="82.88671875" customWidth="1"/>
    <col min="3" max="3" width="17.109375" customWidth="1"/>
    <col min="4" max="4" width="26.109375" bestFit="1" customWidth="1"/>
  </cols>
  <sheetData>
    <row r="1" spans="1:6" ht="60" customHeight="1" x14ac:dyDescent="0.3">
      <c r="A1" s="17" t="s">
        <v>166</v>
      </c>
      <c r="D1" s="56"/>
    </row>
    <row r="2" spans="1:6" x14ac:dyDescent="0.3">
      <c r="A2" s="17" t="s">
        <v>167</v>
      </c>
      <c r="E2" s="20"/>
      <c r="F2" s="20"/>
    </row>
    <row r="3" spans="1:6" ht="15" customHeight="1" x14ac:dyDescent="0.3">
      <c r="A3" s="19" t="s">
        <v>202</v>
      </c>
      <c r="E3" s="20"/>
      <c r="F3" s="20"/>
    </row>
    <row r="4" spans="1:6" ht="15" customHeight="1" x14ac:dyDescent="0.3">
      <c r="A4" s="19" t="s">
        <v>168</v>
      </c>
      <c r="E4" s="20"/>
      <c r="F4" s="20"/>
    </row>
    <row r="5" spans="1:6" ht="15" customHeight="1" x14ac:dyDescent="0.3">
      <c r="A5" s="19" t="s">
        <v>203</v>
      </c>
      <c r="C5" s="61"/>
      <c r="E5" s="20"/>
      <c r="F5" s="20"/>
    </row>
    <row r="6" spans="1:6" ht="15" customHeight="1" x14ac:dyDescent="0.3">
      <c r="A6" s="19" t="s">
        <v>204</v>
      </c>
      <c r="E6" s="20"/>
      <c r="F6" s="20"/>
    </row>
    <row r="7" spans="1:6" x14ac:dyDescent="0.3">
      <c r="A7" s="17" t="s">
        <v>10</v>
      </c>
      <c r="C7" s="20"/>
      <c r="D7" s="20"/>
      <c r="E7" s="20"/>
      <c r="F7" s="20"/>
    </row>
    <row r="8" spans="1:6" x14ac:dyDescent="0.3">
      <c r="A8" s="17" t="s">
        <v>22</v>
      </c>
      <c r="C8" s="98" t="s">
        <v>166</v>
      </c>
      <c r="D8" s="98"/>
    </row>
    <row r="9" spans="1:6" x14ac:dyDescent="0.3">
      <c r="A9" s="17" t="s">
        <v>169</v>
      </c>
      <c r="C9" s="77" t="s">
        <v>177</v>
      </c>
      <c r="D9" s="28" t="b">
        <v>1</v>
      </c>
    </row>
    <row r="10" spans="1:6" x14ac:dyDescent="0.3">
      <c r="A10" s="17" t="s">
        <v>170</v>
      </c>
      <c r="C10" s="77" t="s">
        <v>178</v>
      </c>
      <c r="D10" s="28" t="b">
        <v>0</v>
      </c>
    </row>
    <row r="11" spans="1:6" ht="15" customHeight="1" thickBot="1" x14ac:dyDescent="0.35">
      <c r="A11" s="19" t="s">
        <v>205</v>
      </c>
      <c r="C11" s="20"/>
      <c r="D11" s="20"/>
    </row>
    <row r="12" spans="1:6" ht="15" customHeight="1" thickTop="1" thickBot="1" x14ac:dyDescent="0.35">
      <c r="A12" s="19" t="s">
        <v>206</v>
      </c>
      <c r="C12" s="29">
        <v>50</v>
      </c>
      <c r="D12" s="28" t="str">
        <f>IF(C12&lt;100,"Mai mic decât 100","Mai mare sau egal cu 100")</f>
        <v>Mai mic decât 100</v>
      </c>
    </row>
    <row r="13" spans="1:6" ht="15" customHeight="1" thickTop="1" x14ac:dyDescent="0.3">
      <c r="A13" s="19" t="s">
        <v>171</v>
      </c>
    </row>
    <row r="14" spans="1:6" x14ac:dyDescent="0.3">
      <c r="A14" s="17" t="s">
        <v>172</v>
      </c>
    </row>
    <row r="15" spans="1:6" ht="15" customHeight="1" x14ac:dyDescent="0.3">
      <c r="A15" s="19" t="s">
        <v>173</v>
      </c>
    </row>
    <row r="16" spans="1:6" x14ac:dyDescent="0.3">
      <c r="A16" s="17" t="s">
        <v>21</v>
      </c>
    </row>
    <row r="17" spans="1:6" x14ac:dyDescent="0.3">
      <c r="A17" s="17" t="s">
        <v>22</v>
      </c>
    </row>
    <row r="18" spans="1:6" x14ac:dyDescent="0.3">
      <c r="A18" s="17" t="s">
        <v>23</v>
      </c>
      <c r="C18" s="11"/>
    </row>
    <row r="19" spans="1:6" x14ac:dyDescent="0.3">
      <c r="A19" s="17" t="s">
        <v>174</v>
      </c>
    </row>
    <row r="20" spans="1:6" x14ac:dyDescent="0.3">
      <c r="A20" s="17" t="s">
        <v>175</v>
      </c>
    </row>
    <row r="21" spans="1:6" x14ac:dyDescent="0.3">
      <c r="A21" s="17" t="s">
        <v>176</v>
      </c>
    </row>
    <row r="22" spans="1:6" x14ac:dyDescent="0.3">
      <c r="A22" s="17" t="s">
        <v>28</v>
      </c>
    </row>
    <row r="26" spans="1:6" ht="15" thickBot="1" x14ac:dyDescent="0.35"/>
    <row r="27" spans="1:6" ht="15" thickBot="1" x14ac:dyDescent="0.35">
      <c r="C27" s="37" t="s">
        <v>59</v>
      </c>
      <c r="D27" s="38" t="s">
        <v>181</v>
      </c>
      <c r="E27" s="38" t="s">
        <v>186</v>
      </c>
      <c r="F27" s="38" t="s">
        <v>185</v>
      </c>
    </row>
    <row r="28" spans="1:6" x14ac:dyDescent="0.3">
      <c r="C28" s="39" t="s">
        <v>179</v>
      </c>
      <c r="D28" s="39">
        <v>2</v>
      </c>
      <c r="E28" s="91">
        <v>9.7607115856835538</v>
      </c>
      <c r="F28" s="91">
        <f>'Instrucțiunile IF'!$E$28:$E$29*'Instrucțiunile IF'!$D$28:$D$29</f>
        <v>19.521423171367108</v>
      </c>
    </row>
    <row r="29" spans="1:6" ht="15" thickBot="1" x14ac:dyDescent="0.35">
      <c r="C29" s="31" t="s">
        <v>180</v>
      </c>
      <c r="D29" s="31">
        <v>3</v>
      </c>
      <c r="E29" s="92">
        <v>3.4189202461080024</v>
      </c>
      <c r="F29" s="92">
        <f>'Instrucțiunile IF'!$E$28:$E$29*'Instrucțiunile IF'!$D$28:$D$29</f>
        <v>10.256760738324008</v>
      </c>
    </row>
    <row r="30" spans="1:6" x14ac:dyDescent="0.3">
      <c r="C30" s="20"/>
      <c r="D30" s="20"/>
      <c r="E30" s="20"/>
      <c r="F30" s="20"/>
    </row>
    <row r="31" spans="1:6" x14ac:dyDescent="0.3">
      <c r="C31" s="20"/>
      <c r="D31" s="20" t="s">
        <v>182</v>
      </c>
      <c r="E31" s="93">
        <f>SUM('Instrucțiunile IF'!$E$28:$E$29)</f>
        <v>13.179631831791557</v>
      </c>
      <c r="F31" s="93">
        <f>SUM('Instrucțiunile IF'!F28:F29)</f>
        <v>29.778183909691116</v>
      </c>
    </row>
    <row r="32" spans="1:6" ht="15" thickBot="1" x14ac:dyDescent="0.35">
      <c r="C32" s="20"/>
      <c r="D32" s="20"/>
      <c r="E32" s="20"/>
      <c r="F32" s="20"/>
    </row>
    <row r="33" spans="3:6" ht="15.6" thickTop="1" thickBot="1" x14ac:dyDescent="0.35">
      <c r="C33" s="20"/>
      <c r="D33" s="20" t="s">
        <v>183</v>
      </c>
      <c r="E33" s="29" t="s">
        <v>187</v>
      </c>
      <c r="F33" s="94">
        <f>IF(E33="Da",F31*ImpozitVânzări,0)</f>
        <v>2.456700172549517</v>
      </c>
    </row>
    <row r="34" spans="3:6" ht="15.6" thickTop="1" thickBot="1" x14ac:dyDescent="0.35">
      <c r="C34" s="20"/>
      <c r="D34" s="20"/>
      <c r="E34" s="20"/>
      <c r="F34" s="20"/>
    </row>
    <row r="35" spans="3:6" ht="15.6" thickTop="1" thickBot="1" x14ac:dyDescent="0.35">
      <c r="C35" s="20"/>
      <c r="D35" s="20" t="s">
        <v>184</v>
      </c>
      <c r="E35" s="29" t="s">
        <v>187</v>
      </c>
      <c r="F35" s="94">
        <f>IF(E35="Da",SUM(D28:D29)*1.25,0)</f>
        <v>6.25</v>
      </c>
    </row>
    <row r="36" spans="3:6" ht="15" thickTop="1" x14ac:dyDescent="0.3"/>
    <row r="37" spans="3:6" x14ac:dyDescent="0.3">
      <c r="D37" s="20" t="s">
        <v>185</v>
      </c>
      <c r="E37" s="20"/>
      <c r="F37" s="93">
        <f>SUM(F33,F31,F35)</f>
        <v>38.484884082240633</v>
      </c>
    </row>
  </sheetData>
  <mergeCells count="1">
    <mergeCell ref="C8:D8"/>
  </mergeCells>
  <dataValidations count="1">
    <dataValidation type="list" allowBlank="1" showInputMessage="1" showErrorMessage="1" sqref="E33 E35">
      <formula1>"Da,Nu"</formula1>
    </dataValidation>
  </dataValidations>
  <hyperlinks>
    <hyperlink ref="M25" r:id="rId1" display="https://support.office.com/en-us/article/IF-function-69AED7C9-4E8A-4755-A9BC-AA8BBFF73BE2"/>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_LearnMore"/>
  <dimension ref="A1:B5"/>
  <sheetViews>
    <sheetView showGridLines="0" topLeftCell="A7" zoomScaleNormal="100" workbookViewId="0"/>
  </sheetViews>
  <sheetFormatPr defaultColWidth="8.88671875" defaultRowHeight="15" customHeight="1" x14ac:dyDescent="0.3"/>
  <cols>
    <col min="1" max="1" width="8.88671875" style="8"/>
    <col min="2" max="2" width="95.109375" style="21" customWidth="1"/>
    <col min="3" max="16384" width="8.88671875" style="21"/>
  </cols>
  <sheetData>
    <row r="1" spans="1:2" ht="60" customHeight="1" x14ac:dyDescent="0.3">
      <c r="A1" s="8" t="s">
        <v>188</v>
      </c>
    </row>
    <row r="2" spans="1:2" s="22" customFormat="1" ht="15" customHeight="1" x14ac:dyDescent="0.45">
      <c r="A2" s="8" t="s">
        <v>189</v>
      </c>
      <c r="B2" s="21"/>
    </row>
    <row r="3" spans="1:2" s="22" customFormat="1" ht="15" customHeight="1" x14ac:dyDescent="0.45">
      <c r="A3" s="8" t="s">
        <v>190</v>
      </c>
      <c r="B3" s="21"/>
    </row>
    <row r="4" spans="1:2" s="23" customFormat="1" ht="15" customHeight="1" x14ac:dyDescent="0.3">
      <c r="A4" s="8" t="s">
        <v>191</v>
      </c>
      <c r="B4" s="21"/>
    </row>
    <row r="5" spans="1:2" s="23" customFormat="1" ht="15" customHeight="1" x14ac:dyDescent="0.3">
      <c r="A5" s="24" t="s">
        <v>192</v>
      </c>
      <c r="B5" s="21"/>
    </row>
  </sheetData>
  <hyperlinks>
    <hyperlink ref="A4" r:id="rId1" tooltip="Selectați pentru a afla mai multe despre Comunitate" display="http://go.microsoft.com/fwlink/?LinkId=844969"/>
    <hyperlink ref="A5" r:id="rId2" tooltip="Selectați pentru a afla mai multe despre noutăți" display="http://go.microsoft.com/fwlink/?LinkId=846286"/>
  </hyperlinks>
  <pageMargins left="0.7" right="0.7" top="0.75" bottom="0.75" header="0.3" footer="0.3"/>
  <pageSetup paperSize="9" orientation="portrait"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9:C17"/>
  <sheetViews>
    <sheetView tabSelected="1" workbookViewId="0">
      <selection activeCell="I22" sqref="I22:I23"/>
    </sheetView>
  </sheetViews>
  <sheetFormatPr defaultRowHeight="14.4" x14ac:dyDescent="0.3"/>
  <cols>
    <col min="1" max="1" width="29.109375" customWidth="1"/>
    <col min="2" max="2" width="18.21875" customWidth="1"/>
    <col min="3" max="3" width="35.21875" customWidth="1"/>
  </cols>
  <sheetData>
    <row r="9" spans="2:3" x14ac:dyDescent="0.3">
      <c r="B9" s="100" t="s">
        <v>226</v>
      </c>
      <c r="C9" s="100" t="s">
        <v>227</v>
      </c>
    </row>
    <row r="10" spans="2:3" x14ac:dyDescent="0.3">
      <c r="B10" s="101">
        <v>2013</v>
      </c>
      <c r="C10" s="101">
        <v>200</v>
      </c>
    </row>
    <row r="11" spans="2:3" x14ac:dyDescent="0.3">
      <c r="B11">
        <v>2014</v>
      </c>
      <c r="C11">
        <v>220</v>
      </c>
    </row>
    <row r="12" spans="2:3" x14ac:dyDescent="0.3">
      <c r="B12" s="101">
        <v>2015</v>
      </c>
      <c r="C12" s="101">
        <v>103</v>
      </c>
    </row>
    <row r="13" spans="2:3" x14ac:dyDescent="0.3">
      <c r="B13">
        <v>2016</v>
      </c>
      <c r="C13">
        <v>700</v>
      </c>
    </row>
    <row r="14" spans="2:3" x14ac:dyDescent="0.3">
      <c r="B14" s="101">
        <v>2017</v>
      </c>
      <c r="C14" s="101">
        <v>400</v>
      </c>
    </row>
    <row r="15" spans="2:3" x14ac:dyDescent="0.3">
      <c r="B15">
        <v>2018</v>
      </c>
      <c r="C15">
        <v>500</v>
      </c>
    </row>
    <row r="16" spans="2:3" x14ac:dyDescent="0.3">
      <c r="B16" s="101">
        <v>2019</v>
      </c>
      <c r="C16" s="101">
        <v>300</v>
      </c>
    </row>
    <row r="17" spans="2:3" x14ac:dyDescent="0.3">
      <c r="B17">
        <v>2020</v>
      </c>
      <c r="C17">
        <v>4000</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8</vt:i4>
      </vt:variant>
    </vt:vector>
  </HeadingPairs>
  <TitlesOfParts>
    <vt:vector size="18"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Sheet1</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2019-06-19T15:26:14Z</dcterms:created>
  <dcterms:modified xsi:type="dcterms:W3CDTF">2020-04-24T10:52:29Z</dcterms:modified>
</cp:coreProperties>
</file>